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saias Alfaro Cortés\Desktop\Ventas\Precios\Listas Base\"/>
    </mc:Choice>
  </mc:AlternateContent>
  <bookViews>
    <workbookView xWindow="0" yWindow="0" windowWidth="19200" windowHeight="8250"/>
  </bookViews>
  <sheets>
    <sheet name="LP Purolator 04-2023" sheetId="3" r:id="rId1"/>
    <sheet name="PEDIDOS" sheetId="2" r:id="rId2"/>
    <sheet name="BAJO PEDIDO" sheetId="5" r:id="rId3"/>
    <sheet name="Sustitutos de ML´s" sheetId="4" r:id="rId4"/>
    <sheet name="Obsoletos" sheetId="6" r:id="rId5"/>
    <sheet name="Reemplazos" sheetId="7" r:id="rId6"/>
  </sheets>
  <definedNames>
    <definedName name="_xlnm._FilterDatabase" localSheetId="2" hidden="1">'BAJO PEDIDO'!$A$17:$M$17</definedName>
    <definedName name="_xlnm._FilterDatabase" localSheetId="0" hidden="1">'LP Purolator 04-2023'!$A$8:$V$678</definedName>
    <definedName name="_xlnm._FilterDatabase" localSheetId="1" hidden="1">PEDIDOS!$A$17:$M$17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7" i="2" l="1"/>
  <c r="C117" i="5" l="1"/>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K117" i="5"/>
  <c r="L117" i="5" s="1"/>
  <c r="M117" i="5" s="1"/>
  <c r="J117" i="5"/>
  <c r="I117" i="5"/>
  <c r="H117" i="5"/>
  <c r="K116" i="5"/>
  <c r="L116" i="5" s="1"/>
  <c r="M116" i="5" s="1"/>
  <c r="J116" i="5"/>
  <c r="I116" i="5"/>
  <c r="H116" i="5"/>
  <c r="K115" i="5"/>
  <c r="L115" i="5" s="1"/>
  <c r="M115" i="5" s="1"/>
  <c r="J115" i="5"/>
  <c r="I115" i="5"/>
  <c r="H115" i="5"/>
  <c r="K114" i="5"/>
  <c r="L114" i="5" s="1"/>
  <c r="M114" i="5" s="1"/>
  <c r="J114" i="5"/>
  <c r="I114" i="5"/>
  <c r="H114" i="5"/>
  <c r="K113" i="5"/>
  <c r="L113" i="5" s="1"/>
  <c r="M113" i="5" s="1"/>
  <c r="J113" i="5"/>
  <c r="I113" i="5"/>
  <c r="H113" i="5"/>
  <c r="K112" i="5"/>
  <c r="L112" i="5" s="1"/>
  <c r="M112" i="5" s="1"/>
  <c r="J112" i="5"/>
  <c r="I112" i="5"/>
  <c r="H112" i="5"/>
  <c r="K111" i="5"/>
  <c r="L111" i="5" s="1"/>
  <c r="M111" i="5" s="1"/>
  <c r="J111" i="5"/>
  <c r="I111" i="5"/>
  <c r="H111" i="5"/>
  <c r="K110" i="5"/>
  <c r="L110" i="5" s="1"/>
  <c r="M110" i="5" s="1"/>
  <c r="J110" i="5"/>
  <c r="I110" i="5"/>
  <c r="H110" i="5"/>
  <c r="K109" i="5"/>
  <c r="L109" i="5" s="1"/>
  <c r="M109" i="5" s="1"/>
  <c r="J109" i="5"/>
  <c r="I109" i="5"/>
  <c r="H109" i="5"/>
  <c r="K108" i="5"/>
  <c r="L108" i="5" s="1"/>
  <c r="M108" i="5" s="1"/>
  <c r="J108" i="5"/>
  <c r="I108" i="5"/>
  <c r="H108" i="5"/>
  <c r="K107" i="5"/>
  <c r="L107" i="5" s="1"/>
  <c r="M107" i="5" s="1"/>
  <c r="J107" i="5"/>
  <c r="I107" i="5"/>
  <c r="H107" i="5"/>
  <c r="K106" i="5"/>
  <c r="L106" i="5" s="1"/>
  <c r="M106" i="5" s="1"/>
  <c r="J106" i="5"/>
  <c r="I106" i="5"/>
  <c r="H106" i="5"/>
  <c r="K105" i="5"/>
  <c r="L105" i="5" s="1"/>
  <c r="M105" i="5" s="1"/>
  <c r="J105" i="5"/>
  <c r="I105" i="5"/>
  <c r="H105" i="5"/>
  <c r="K104" i="5"/>
  <c r="L104" i="5" s="1"/>
  <c r="M104" i="5" s="1"/>
  <c r="J104" i="5"/>
  <c r="I104" i="5"/>
  <c r="H104" i="5"/>
  <c r="K103" i="5"/>
  <c r="L103" i="5" s="1"/>
  <c r="M103" i="5" s="1"/>
  <c r="J103" i="5"/>
  <c r="I103" i="5"/>
  <c r="H103" i="5"/>
  <c r="K102" i="5"/>
  <c r="L102" i="5" s="1"/>
  <c r="M102" i="5" s="1"/>
  <c r="J102" i="5"/>
  <c r="I102" i="5"/>
  <c r="H102" i="5"/>
  <c r="K101" i="5"/>
  <c r="L101" i="5" s="1"/>
  <c r="M101" i="5" s="1"/>
  <c r="J101" i="5"/>
  <c r="I101" i="5"/>
  <c r="H101" i="5"/>
  <c r="K100" i="5"/>
  <c r="L100" i="5" s="1"/>
  <c r="M100" i="5" s="1"/>
  <c r="J100" i="5"/>
  <c r="I100" i="5"/>
  <c r="H100" i="5"/>
  <c r="K99" i="5"/>
  <c r="L99" i="5" s="1"/>
  <c r="M99" i="5" s="1"/>
  <c r="J99" i="5"/>
  <c r="I99" i="5"/>
  <c r="H99" i="5"/>
  <c r="K98" i="5"/>
  <c r="L98" i="5" s="1"/>
  <c r="M98" i="5" s="1"/>
  <c r="J98" i="5"/>
  <c r="I98" i="5"/>
  <c r="H98" i="5"/>
  <c r="K97" i="5"/>
  <c r="L97" i="5" s="1"/>
  <c r="M97" i="5" s="1"/>
  <c r="J97" i="5"/>
  <c r="I97" i="5"/>
  <c r="H97" i="5"/>
  <c r="K96" i="5"/>
  <c r="L96" i="5" s="1"/>
  <c r="M96" i="5" s="1"/>
  <c r="J96" i="5"/>
  <c r="I96" i="5"/>
  <c r="H96" i="5"/>
  <c r="K95" i="5"/>
  <c r="L95" i="5" s="1"/>
  <c r="M95" i="5" s="1"/>
  <c r="J95" i="5"/>
  <c r="I95" i="5"/>
  <c r="H95" i="5"/>
  <c r="K94" i="5"/>
  <c r="L94" i="5" s="1"/>
  <c r="M94" i="5" s="1"/>
  <c r="J94" i="5"/>
  <c r="I94" i="5"/>
  <c r="H94" i="5"/>
  <c r="K93" i="5"/>
  <c r="L93" i="5" s="1"/>
  <c r="M93" i="5" s="1"/>
  <c r="J93" i="5"/>
  <c r="I93" i="5"/>
  <c r="H93" i="5"/>
  <c r="K92" i="5"/>
  <c r="L92" i="5" s="1"/>
  <c r="M92" i="5" s="1"/>
  <c r="J92" i="5"/>
  <c r="I92" i="5"/>
  <c r="H92" i="5"/>
  <c r="K91" i="5"/>
  <c r="L91" i="5" s="1"/>
  <c r="M91" i="5" s="1"/>
  <c r="J91" i="5"/>
  <c r="I91" i="5"/>
  <c r="H91" i="5"/>
  <c r="K90" i="5"/>
  <c r="L90" i="5" s="1"/>
  <c r="M90" i="5" s="1"/>
  <c r="J90" i="5"/>
  <c r="I90" i="5"/>
  <c r="H90" i="5"/>
  <c r="K89" i="5"/>
  <c r="L89" i="5" s="1"/>
  <c r="M89" i="5" s="1"/>
  <c r="J89" i="5"/>
  <c r="I89" i="5"/>
  <c r="H89" i="5"/>
  <c r="K88" i="5"/>
  <c r="L88" i="5" s="1"/>
  <c r="M88" i="5" s="1"/>
  <c r="J88" i="5"/>
  <c r="I88" i="5"/>
  <c r="H88" i="5"/>
  <c r="K87" i="5"/>
  <c r="L87" i="5" s="1"/>
  <c r="M87" i="5" s="1"/>
  <c r="J87" i="5"/>
  <c r="I87" i="5"/>
  <c r="H87" i="5"/>
  <c r="K86" i="5"/>
  <c r="L86" i="5" s="1"/>
  <c r="M86" i="5" s="1"/>
  <c r="J86" i="5"/>
  <c r="I86" i="5"/>
  <c r="H86" i="5"/>
  <c r="K85" i="5"/>
  <c r="L85" i="5" s="1"/>
  <c r="M85" i="5" s="1"/>
  <c r="J85" i="5"/>
  <c r="I85" i="5"/>
  <c r="H85" i="5"/>
  <c r="K84" i="5"/>
  <c r="L84" i="5" s="1"/>
  <c r="M84" i="5" s="1"/>
  <c r="J84" i="5"/>
  <c r="I84" i="5"/>
  <c r="H84" i="5"/>
  <c r="K83" i="5"/>
  <c r="L83" i="5" s="1"/>
  <c r="M83" i="5" s="1"/>
  <c r="J83" i="5"/>
  <c r="I83" i="5"/>
  <c r="H83" i="5"/>
  <c r="K82" i="5"/>
  <c r="L82" i="5" s="1"/>
  <c r="M82" i="5" s="1"/>
  <c r="J82" i="5"/>
  <c r="I82" i="5"/>
  <c r="H82" i="5"/>
  <c r="K81" i="5"/>
  <c r="L81" i="5" s="1"/>
  <c r="M81" i="5" s="1"/>
  <c r="J81" i="5"/>
  <c r="I81" i="5"/>
  <c r="H81" i="5"/>
  <c r="K80" i="5"/>
  <c r="L80" i="5" s="1"/>
  <c r="M80" i="5" s="1"/>
  <c r="J80" i="5"/>
  <c r="I80" i="5"/>
  <c r="H80" i="5"/>
  <c r="K79" i="5"/>
  <c r="L79" i="5" s="1"/>
  <c r="M79" i="5" s="1"/>
  <c r="J79" i="5"/>
  <c r="I79" i="5"/>
  <c r="H79" i="5"/>
  <c r="K78" i="5"/>
  <c r="L78" i="5" s="1"/>
  <c r="M78" i="5" s="1"/>
  <c r="J78" i="5"/>
  <c r="I78" i="5"/>
  <c r="H78" i="5"/>
  <c r="K77" i="5"/>
  <c r="L77" i="5" s="1"/>
  <c r="M77" i="5" s="1"/>
  <c r="J77" i="5"/>
  <c r="I77" i="5"/>
  <c r="H77" i="5"/>
  <c r="K76" i="5"/>
  <c r="L76" i="5" s="1"/>
  <c r="M76" i="5" s="1"/>
  <c r="J76" i="5"/>
  <c r="I76" i="5"/>
  <c r="H76" i="5"/>
  <c r="K75" i="5"/>
  <c r="L75" i="5" s="1"/>
  <c r="M75" i="5" s="1"/>
  <c r="J75" i="5"/>
  <c r="I75" i="5"/>
  <c r="H75" i="5"/>
  <c r="K74" i="5"/>
  <c r="L74" i="5" s="1"/>
  <c r="M74" i="5" s="1"/>
  <c r="J74" i="5"/>
  <c r="I74" i="5"/>
  <c r="H74" i="5"/>
  <c r="K73" i="5"/>
  <c r="L73" i="5" s="1"/>
  <c r="M73" i="5" s="1"/>
  <c r="J73" i="5"/>
  <c r="I73" i="5"/>
  <c r="H73" i="5"/>
  <c r="K72" i="5"/>
  <c r="L72" i="5" s="1"/>
  <c r="M72" i="5" s="1"/>
  <c r="J72" i="5"/>
  <c r="I72" i="5"/>
  <c r="H72" i="5"/>
  <c r="K71" i="5"/>
  <c r="L71" i="5" s="1"/>
  <c r="M71" i="5" s="1"/>
  <c r="J71" i="5"/>
  <c r="I71" i="5"/>
  <c r="H71" i="5"/>
  <c r="K70" i="5"/>
  <c r="L70" i="5" s="1"/>
  <c r="M70" i="5" s="1"/>
  <c r="J70" i="5"/>
  <c r="I70" i="5"/>
  <c r="H70" i="5"/>
  <c r="K69" i="5"/>
  <c r="L69" i="5" s="1"/>
  <c r="M69" i="5" s="1"/>
  <c r="J69" i="5"/>
  <c r="I69" i="5"/>
  <c r="H69" i="5"/>
  <c r="K68" i="5"/>
  <c r="L68" i="5" s="1"/>
  <c r="M68" i="5" s="1"/>
  <c r="J68" i="5"/>
  <c r="I68" i="5"/>
  <c r="H68" i="5"/>
  <c r="K67" i="5"/>
  <c r="L67" i="5" s="1"/>
  <c r="M67" i="5" s="1"/>
  <c r="J67" i="5"/>
  <c r="I67" i="5"/>
  <c r="H67" i="5"/>
  <c r="K66" i="5"/>
  <c r="L66" i="5" s="1"/>
  <c r="M66" i="5" s="1"/>
  <c r="J66" i="5"/>
  <c r="I66" i="5"/>
  <c r="H66" i="5"/>
  <c r="K65" i="5"/>
  <c r="L65" i="5" s="1"/>
  <c r="M65" i="5" s="1"/>
  <c r="J65" i="5"/>
  <c r="I65" i="5"/>
  <c r="H65" i="5"/>
  <c r="K64" i="5"/>
  <c r="L64" i="5" s="1"/>
  <c r="M64" i="5" s="1"/>
  <c r="J64" i="5"/>
  <c r="I64" i="5"/>
  <c r="H64" i="5"/>
  <c r="K63" i="5"/>
  <c r="L63" i="5" s="1"/>
  <c r="M63" i="5" s="1"/>
  <c r="J63" i="5"/>
  <c r="I63" i="5"/>
  <c r="H63" i="5"/>
  <c r="K62" i="5"/>
  <c r="L62" i="5" s="1"/>
  <c r="M62" i="5" s="1"/>
  <c r="J62" i="5"/>
  <c r="I62" i="5"/>
  <c r="H62" i="5"/>
  <c r="K61" i="5"/>
  <c r="L61" i="5" s="1"/>
  <c r="M61" i="5" s="1"/>
  <c r="J61" i="5"/>
  <c r="I61" i="5"/>
  <c r="H61" i="5"/>
  <c r="K60" i="5"/>
  <c r="L60" i="5" s="1"/>
  <c r="M60" i="5" s="1"/>
  <c r="J60" i="5"/>
  <c r="I60" i="5"/>
  <c r="H60" i="5"/>
  <c r="K59" i="5"/>
  <c r="L59" i="5" s="1"/>
  <c r="M59" i="5" s="1"/>
  <c r="J59" i="5"/>
  <c r="I59" i="5"/>
  <c r="H59" i="5"/>
  <c r="K58" i="5"/>
  <c r="L58" i="5" s="1"/>
  <c r="M58" i="5" s="1"/>
  <c r="J58" i="5"/>
  <c r="I58" i="5"/>
  <c r="H58" i="5"/>
  <c r="K57" i="5"/>
  <c r="L57" i="5" s="1"/>
  <c r="M57" i="5" s="1"/>
  <c r="J57" i="5"/>
  <c r="I57" i="5"/>
  <c r="H57" i="5"/>
  <c r="K56" i="5"/>
  <c r="L56" i="5" s="1"/>
  <c r="M56" i="5" s="1"/>
  <c r="J56" i="5"/>
  <c r="I56" i="5"/>
  <c r="H56" i="5"/>
  <c r="K55" i="5"/>
  <c r="L55" i="5" s="1"/>
  <c r="M55" i="5" s="1"/>
  <c r="J55" i="5"/>
  <c r="I55" i="5"/>
  <c r="H55" i="5"/>
  <c r="K54" i="5"/>
  <c r="L54" i="5" s="1"/>
  <c r="M54" i="5" s="1"/>
  <c r="J54" i="5"/>
  <c r="I54" i="5"/>
  <c r="H54" i="5"/>
  <c r="K53" i="5"/>
  <c r="L53" i="5" s="1"/>
  <c r="M53" i="5" s="1"/>
  <c r="J53" i="5"/>
  <c r="I53" i="5"/>
  <c r="H53" i="5"/>
  <c r="K52" i="5"/>
  <c r="L52" i="5" s="1"/>
  <c r="M52" i="5" s="1"/>
  <c r="J52" i="5"/>
  <c r="I52" i="5"/>
  <c r="H52" i="5"/>
  <c r="K51" i="5"/>
  <c r="L51" i="5" s="1"/>
  <c r="M51" i="5" s="1"/>
  <c r="J51" i="5"/>
  <c r="I51" i="5"/>
  <c r="H51" i="5"/>
  <c r="K50" i="5"/>
  <c r="L50" i="5" s="1"/>
  <c r="M50" i="5" s="1"/>
  <c r="J50" i="5"/>
  <c r="I50" i="5"/>
  <c r="H50" i="5"/>
  <c r="K49" i="5"/>
  <c r="L49" i="5" s="1"/>
  <c r="M49" i="5" s="1"/>
  <c r="J49" i="5"/>
  <c r="I49" i="5"/>
  <c r="H49" i="5"/>
  <c r="K48" i="5"/>
  <c r="L48" i="5" s="1"/>
  <c r="M48" i="5" s="1"/>
  <c r="J48" i="5"/>
  <c r="I48" i="5"/>
  <c r="H48" i="5"/>
  <c r="K47" i="5"/>
  <c r="L47" i="5" s="1"/>
  <c r="M47" i="5" s="1"/>
  <c r="J47" i="5"/>
  <c r="I47" i="5"/>
  <c r="H47" i="5"/>
  <c r="K46" i="5"/>
  <c r="L46" i="5" s="1"/>
  <c r="M46" i="5" s="1"/>
  <c r="J46" i="5"/>
  <c r="I46" i="5"/>
  <c r="H46" i="5"/>
  <c r="K45" i="5"/>
  <c r="L45" i="5" s="1"/>
  <c r="M45" i="5" s="1"/>
  <c r="J45" i="5"/>
  <c r="I45" i="5"/>
  <c r="H45" i="5"/>
  <c r="K44" i="5"/>
  <c r="L44" i="5" s="1"/>
  <c r="M44" i="5" s="1"/>
  <c r="J44" i="5"/>
  <c r="I44" i="5"/>
  <c r="H44" i="5"/>
  <c r="K43" i="5"/>
  <c r="L43" i="5" s="1"/>
  <c r="M43" i="5" s="1"/>
  <c r="J43" i="5"/>
  <c r="I43" i="5"/>
  <c r="H43" i="5"/>
  <c r="K42" i="5"/>
  <c r="L42" i="5" s="1"/>
  <c r="M42" i="5" s="1"/>
  <c r="J42" i="5"/>
  <c r="I42" i="5"/>
  <c r="H42" i="5"/>
  <c r="K41" i="5"/>
  <c r="L41" i="5" s="1"/>
  <c r="M41" i="5" s="1"/>
  <c r="J41" i="5"/>
  <c r="I41" i="5"/>
  <c r="H41" i="5"/>
  <c r="K40" i="5"/>
  <c r="L40" i="5" s="1"/>
  <c r="M40" i="5" s="1"/>
  <c r="J40" i="5"/>
  <c r="I40" i="5"/>
  <c r="H40" i="5"/>
  <c r="K39" i="5"/>
  <c r="L39" i="5" s="1"/>
  <c r="M39" i="5" s="1"/>
  <c r="J39" i="5"/>
  <c r="I39" i="5"/>
  <c r="H39" i="5"/>
  <c r="K38" i="5"/>
  <c r="L38" i="5" s="1"/>
  <c r="M38" i="5" s="1"/>
  <c r="J38" i="5"/>
  <c r="I38" i="5"/>
  <c r="H38" i="5"/>
  <c r="K37" i="5"/>
  <c r="L37" i="5" s="1"/>
  <c r="M37" i="5" s="1"/>
  <c r="J37" i="5"/>
  <c r="I37" i="5"/>
  <c r="H37" i="5"/>
  <c r="K36" i="5"/>
  <c r="L36" i="5" s="1"/>
  <c r="M36" i="5" s="1"/>
  <c r="J36" i="5"/>
  <c r="I36" i="5"/>
  <c r="H36" i="5"/>
  <c r="K35" i="5"/>
  <c r="L35" i="5" s="1"/>
  <c r="M35" i="5" s="1"/>
  <c r="J35" i="5"/>
  <c r="I35" i="5"/>
  <c r="H35" i="5"/>
  <c r="K34" i="5"/>
  <c r="L34" i="5" s="1"/>
  <c r="M34" i="5" s="1"/>
  <c r="J34" i="5"/>
  <c r="I34" i="5"/>
  <c r="H34" i="5"/>
  <c r="K33" i="5"/>
  <c r="L33" i="5" s="1"/>
  <c r="M33" i="5" s="1"/>
  <c r="J33" i="5"/>
  <c r="I33" i="5"/>
  <c r="H33" i="5"/>
  <c r="K32" i="5"/>
  <c r="L32" i="5" s="1"/>
  <c r="M32" i="5" s="1"/>
  <c r="J32" i="5"/>
  <c r="I32" i="5"/>
  <c r="H32" i="5"/>
  <c r="K31" i="5"/>
  <c r="L31" i="5" s="1"/>
  <c r="M31" i="5" s="1"/>
  <c r="J31" i="5"/>
  <c r="I31" i="5"/>
  <c r="H31" i="5"/>
  <c r="K30" i="5"/>
  <c r="L30" i="5" s="1"/>
  <c r="M30" i="5" s="1"/>
  <c r="J30" i="5"/>
  <c r="I30" i="5"/>
  <c r="H30" i="5"/>
  <c r="K29" i="5"/>
  <c r="L29" i="5" s="1"/>
  <c r="M29" i="5" s="1"/>
  <c r="J29" i="5"/>
  <c r="I29" i="5"/>
  <c r="H29" i="5"/>
  <c r="K28" i="5"/>
  <c r="L28" i="5" s="1"/>
  <c r="M28" i="5" s="1"/>
  <c r="J28" i="5"/>
  <c r="I28" i="5"/>
  <c r="H28" i="5"/>
  <c r="K27" i="5"/>
  <c r="L27" i="5" s="1"/>
  <c r="M27" i="5" s="1"/>
  <c r="J27" i="5"/>
  <c r="I27" i="5"/>
  <c r="H27" i="5"/>
  <c r="K26" i="5"/>
  <c r="L26" i="5" s="1"/>
  <c r="M26" i="5" s="1"/>
  <c r="J26" i="5"/>
  <c r="I26" i="5"/>
  <c r="H26" i="5"/>
  <c r="K25" i="5"/>
  <c r="L25" i="5" s="1"/>
  <c r="M25" i="5" s="1"/>
  <c r="J25" i="5"/>
  <c r="I25" i="5"/>
  <c r="H25" i="5"/>
  <c r="K24" i="5"/>
  <c r="L24" i="5" s="1"/>
  <c r="M24" i="5" s="1"/>
  <c r="J24" i="5"/>
  <c r="I24" i="5"/>
  <c r="H24" i="5"/>
  <c r="K23" i="5"/>
  <c r="L23" i="5" s="1"/>
  <c r="M23" i="5" s="1"/>
  <c r="J23" i="5"/>
  <c r="I23" i="5"/>
  <c r="H23" i="5"/>
  <c r="K22" i="5"/>
  <c r="L22" i="5" s="1"/>
  <c r="M22" i="5" s="1"/>
  <c r="J22" i="5"/>
  <c r="I22" i="5"/>
  <c r="H22" i="5"/>
  <c r="K21" i="5"/>
  <c r="L21" i="5" s="1"/>
  <c r="M21" i="5" s="1"/>
  <c r="J21" i="5"/>
  <c r="I21" i="5"/>
  <c r="H21" i="5"/>
  <c r="K20" i="5"/>
  <c r="L20" i="5" s="1"/>
  <c r="M20" i="5" s="1"/>
  <c r="J20" i="5"/>
  <c r="I20" i="5"/>
  <c r="H20" i="5"/>
  <c r="K19" i="5"/>
  <c r="L19" i="5" s="1"/>
  <c r="M19" i="5" s="1"/>
  <c r="J19" i="5"/>
  <c r="I19" i="5"/>
  <c r="H19" i="5"/>
  <c r="K18" i="5"/>
  <c r="J18" i="5"/>
  <c r="I18" i="5"/>
  <c r="H18" i="5"/>
  <c r="K117" i="2"/>
  <c r="L117" i="2" s="1"/>
  <c r="M117" i="2" s="1"/>
  <c r="J117" i="2"/>
  <c r="I117" i="2"/>
  <c r="K116" i="2"/>
  <c r="L116" i="2" s="1"/>
  <c r="M116" i="2" s="1"/>
  <c r="J116" i="2"/>
  <c r="I116" i="2"/>
  <c r="H116" i="2"/>
  <c r="K115" i="2"/>
  <c r="L115" i="2" s="1"/>
  <c r="M115" i="2" s="1"/>
  <c r="J115" i="2"/>
  <c r="I115" i="2"/>
  <c r="H115" i="2"/>
  <c r="K114" i="2"/>
  <c r="L114" i="2" s="1"/>
  <c r="M114" i="2" s="1"/>
  <c r="J114" i="2"/>
  <c r="I114" i="2"/>
  <c r="H114" i="2"/>
  <c r="K113" i="2"/>
  <c r="L113" i="2" s="1"/>
  <c r="M113" i="2" s="1"/>
  <c r="J113" i="2"/>
  <c r="I113" i="2"/>
  <c r="H113" i="2"/>
  <c r="K112" i="2"/>
  <c r="L112" i="2" s="1"/>
  <c r="M112" i="2" s="1"/>
  <c r="J112" i="2"/>
  <c r="I112" i="2"/>
  <c r="H112" i="2"/>
  <c r="K111" i="2"/>
  <c r="L111" i="2" s="1"/>
  <c r="M111" i="2" s="1"/>
  <c r="J111" i="2"/>
  <c r="I111" i="2"/>
  <c r="H111" i="2"/>
  <c r="K110" i="2"/>
  <c r="L110" i="2" s="1"/>
  <c r="M110" i="2" s="1"/>
  <c r="J110" i="2"/>
  <c r="I110" i="2"/>
  <c r="H110" i="2"/>
  <c r="K109" i="2"/>
  <c r="L109" i="2" s="1"/>
  <c r="M109" i="2" s="1"/>
  <c r="J109" i="2"/>
  <c r="I109" i="2"/>
  <c r="H109" i="2"/>
  <c r="K108" i="2"/>
  <c r="L108" i="2" s="1"/>
  <c r="M108" i="2" s="1"/>
  <c r="J108" i="2"/>
  <c r="I108" i="2"/>
  <c r="H108" i="2"/>
  <c r="K107" i="2"/>
  <c r="L107" i="2" s="1"/>
  <c r="M107" i="2" s="1"/>
  <c r="J107" i="2"/>
  <c r="I107" i="2"/>
  <c r="H107" i="2"/>
  <c r="K106" i="2"/>
  <c r="L106" i="2" s="1"/>
  <c r="M106" i="2" s="1"/>
  <c r="J106" i="2"/>
  <c r="I106" i="2"/>
  <c r="H106" i="2"/>
  <c r="K105" i="2"/>
  <c r="L105" i="2" s="1"/>
  <c r="M105" i="2" s="1"/>
  <c r="J105" i="2"/>
  <c r="I105" i="2"/>
  <c r="H105" i="2"/>
  <c r="K104" i="2"/>
  <c r="L104" i="2" s="1"/>
  <c r="M104" i="2" s="1"/>
  <c r="J104" i="2"/>
  <c r="I104" i="2"/>
  <c r="H104" i="2"/>
  <c r="K103" i="2"/>
  <c r="L103" i="2" s="1"/>
  <c r="M103" i="2" s="1"/>
  <c r="J103" i="2"/>
  <c r="I103" i="2"/>
  <c r="H103" i="2"/>
  <c r="K102" i="2"/>
  <c r="L102" i="2" s="1"/>
  <c r="M102" i="2" s="1"/>
  <c r="J102" i="2"/>
  <c r="I102" i="2"/>
  <c r="H102" i="2"/>
  <c r="K101" i="2"/>
  <c r="L101" i="2" s="1"/>
  <c r="M101" i="2" s="1"/>
  <c r="J101" i="2"/>
  <c r="I101" i="2"/>
  <c r="H101" i="2"/>
  <c r="K100" i="2"/>
  <c r="L100" i="2" s="1"/>
  <c r="M100" i="2" s="1"/>
  <c r="J100" i="2"/>
  <c r="I100" i="2"/>
  <c r="H100" i="2"/>
  <c r="K99" i="2"/>
  <c r="L99" i="2" s="1"/>
  <c r="M99" i="2" s="1"/>
  <c r="J99" i="2"/>
  <c r="I99" i="2"/>
  <c r="H99" i="2"/>
  <c r="K98" i="2"/>
  <c r="L98" i="2" s="1"/>
  <c r="M98" i="2" s="1"/>
  <c r="J98" i="2"/>
  <c r="I98" i="2"/>
  <c r="H98" i="2"/>
  <c r="K97" i="2"/>
  <c r="L97" i="2" s="1"/>
  <c r="M97" i="2" s="1"/>
  <c r="J97" i="2"/>
  <c r="I97" i="2"/>
  <c r="H97" i="2"/>
  <c r="K96" i="2"/>
  <c r="L96" i="2" s="1"/>
  <c r="M96" i="2" s="1"/>
  <c r="J96" i="2"/>
  <c r="I96" i="2"/>
  <c r="H96" i="2"/>
  <c r="K95" i="2"/>
  <c r="L95" i="2" s="1"/>
  <c r="M95" i="2" s="1"/>
  <c r="J95" i="2"/>
  <c r="I95" i="2"/>
  <c r="H95" i="2"/>
  <c r="K94" i="2"/>
  <c r="L94" i="2" s="1"/>
  <c r="M94" i="2" s="1"/>
  <c r="J94" i="2"/>
  <c r="I94" i="2"/>
  <c r="H94" i="2"/>
  <c r="K93" i="2"/>
  <c r="L93" i="2" s="1"/>
  <c r="M93" i="2" s="1"/>
  <c r="J93" i="2"/>
  <c r="I93" i="2"/>
  <c r="H93" i="2"/>
  <c r="K92" i="2"/>
  <c r="L92" i="2" s="1"/>
  <c r="M92" i="2" s="1"/>
  <c r="J92" i="2"/>
  <c r="I92" i="2"/>
  <c r="H92" i="2"/>
  <c r="K91" i="2"/>
  <c r="L91" i="2" s="1"/>
  <c r="M91" i="2" s="1"/>
  <c r="J91" i="2"/>
  <c r="I91" i="2"/>
  <c r="H91" i="2"/>
  <c r="K90" i="2"/>
  <c r="L90" i="2" s="1"/>
  <c r="M90" i="2" s="1"/>
  <c r="J90" i="2"/>
  <c r="I90" i="2"/>
  <c r="H90" i="2"/>
  <c r="K89" i="2"/>
  <c r="L89" i="2" s="1"/>
  <c r="M89" i="2" s="1"/>
  <c r="J89" i="2"/>
  <c r="I89" i="2"/>
  <c r="H89" i="2"/>
  <c r="K88" i="2"/>
  <c r="L88" i="2" s="1"/>
  <c r="M88" i="2" s="1"/>
  <c r="J88" i="2"/>
  <c r="I88" i="2"/>
  <c r="H88" i="2"/>
  <c r="K87" i="2"/>
  <c r="L87" i="2" s="1"/>
  <c r="M87" i="2" s="1"/>
  <c r="J87" i="2"/>
  <c r="I87" i="2"/>
  <c r="H87" i="2"/>
  <c r="K86" i="2"/>
  <c r="L86" i="2" s="1"/>
  <c r="M86" i="2" s="1"/>
  <c r="J86" i="2"/>
  <c r="I86" i="2"/>
  <c r="H86" i="2"/>
  <c r="K85" i="2"/>
  <c r="L85" i="2" s="1"/>
  <c r="M85" i="2" s="1"/>
  <c r="J85" i="2"/>
  <c r="I85" i="2"/>
  <c r="H85" i="2"/>
  <c r="K84" i="2"/>
  <c r="L84" i="2" s="1"/>
  <c r="M84" i="2" s="1"/>
  <c r="J84" i="2"/>
  <c r="I84" i="2"/>
  <c r="H84" i="2"/>
  <c r="K83" i="2"/>
  <c r="L83" i="2" s="1"/>
  <c r="M83" i="2" s="1"/>
  <c r="J83" i="2"/>
  <c r="I83" i="2"/>
  <c r="H83" i="2"/>
  <c r="K82" i="2"/>
  <c r="L82" i="2" s="1"/>
  <c r="M82" i="2" s="1"/>
  <c r="J82" i="2"/>
  <c r="I82" i="2"/>
  <c r="H82" i="2"/>
  <c r="K81" i="2"/>
  <c r="L81" i="2" s="1"/>
  <c r="M81" i="2" s="1"/>
  <c r="J81" i="2"/>
  <c r="I81" i="2"/>
  <c r="H81" i="2"/>
  <c r="K80" i="2"/>
  <c r="L80" i="2" s="1"/>
  <c r="M80" i="2" s="1"/>
  <c r="J80" i="2"/>
  <c r="I80" i="2"/>
  <c r="H80" i="2"/>
  <c r="K79" i="2"/>
  <c r="L79" i="2" s="1"/>
  <c r="M79" i="2" s="1"/>
  <c r="J79" i="2"/>
  <c r="I79" i="2"/>
  <c r="H79" i="2"/>
  <c r="K78" i="2"/>
  <c r="L78" i="2" s="1"/>
  <c r="M78" i="2" s="1"/>
  <c r="J78" i="2"/>
  <c r="I78" i="2"/>
  <c r="H78" i="2"/>
  <c r="K77" i="2"/>
  <c r="L77" i="2" s="1"/>
  <c r="M77" i="2" s="1"/>
  <c r="J77" i="2"/>
  <c r="I77" i="2"/>
  <c r="H77" i="2"/>
  <c r="K76" i="2"/>
  <c r="L76" i="2" s="1"/>
  <c r="M76" i="2" s="1"/>
  <c r="J76" i="2"/>
  <c r="I76" i="2"/>
  <c r="H76" i="2"/>
  <c r="K75" i="2"/>
  <c r="L75" i="2" s="1"/>
  <c r="M75" i="2" s="1"/>
  <c r="J75" i="2"/>
  <c r="I75" i="2"/>
  <c r="H75" i="2"/>
  <c r="K74" i="2"/>
  <c r="L74" i="2" s="1"/>
  <c r="M74" i="2" s="1"/>
  <c r="J74" i="2"/>
  <c r="I74" i="2"/>
  <c r="H74" i="2"/>
  <c r="K73" i="2"/>
  <c r="L73" i="2" s="1"/>
  <c r="M73" i="2" s="1"/>
  <c r="J73" i="2"/>
  <c r="I73" i="2"/>
  <c r="H73" i="2"/>
  <c r="K72" i="2"/>
  <c r="L72" i="2" s="1"/>
  <c r="M72" i="2" s="1"/>
  <c r="J72" i="2"/>
  <c r="I72" i="2"/>
  <c r="H72" i="2"/>
  <c r="K71" i="2"/>
  <c r="L71" i="2" s="1"/>
  <c r="M71" i="2" s="1"/>
  <c r="J71" i="2"/>
  <c r="I71" i="2"/>
  <c r="H71" i="2"/>
  <c r="K70" i="2"/>
  <c r="L70" i="2" s="1"/>
  <c r="M70" i="2" s="1"/>
  <c r="J70" i="2"/>
  <c r="I70" i="2"/>
  <c r="H70" i="2"/>
  <c r="K69" i="2"/>
  <c r="L69" i="2" s="1"/>
  <c r="M69" i="2" s="1"/>
  <c r="J69" i="2"/>
  <c r="I69" i="2"/>
  <c r="H69" i="2"/>
  <c r="K68" i="2"/>
  <c r="L68" i="2" s="1"/>
  <c r="M68" i="2" s="1"/>
  <c r="J68" i="2"/>
  <c r="I68" i="2"/>
  <c r="H68" i="2"/>
  <c r="K67" i="2"/>
  <c r="L67" i="2" s="1"/>
  <c r="M67" i="2" s="1"/>
  <c r="J67" i="2"/>
  <c r="I67" i="2"/>
  <c r="H67" i="2"/>
  <c r="K66" i="2"/>
  <c r="L66" i="2" s="1"/>
  <c r="M66" i="2" s="1"/>
  <c r="J66" i="2"/>
  <c r="I66" i="2"/>
  <c r="H66" i="2"/>
  <c r="K65" i="2"/>
  <c r="L65" i="2" s="1"/>
  <c r="M65" i="2" s="1"/>
  <c r="J65" i="2"/>
  <c r="I65" i="2"/>
  <c r="H65" i="2"/>
  <c r="K64" i="2"/>
  <c r="L64" i="2" s="1"/>
  <c r="M64" i="2" s="1"/>
  <c r="J64" i="2"/>
  <c r="I64" i="2"/>
  <c r="H64" i="2"/>
  <c r="K63" i="2"/>
  <c r="L63" i="2" s="1"/>
  <c r="M63" i="2" s="1"/>
  <c r="J63" i="2"/>
  <c r="I63" i="2"/>
  <c r="H63" i="2"/>
  <c r="K62" i="2"/>
  <c r="L62" i="2" s="1"/>
  <c r="M62" i="2" s="1"/>
  <c r="J62" i="2"/>
  <c r="I62" i="2"/>
  <c r="H62" i="2"/>
  <c r="K61" i="2"/>
  <c r="L61" i="2" s="1"/>
  <c r="M61" i="2" s="1"/>
  <c r="J61" i="2"/>
  <c r="I61" i="2"/>
  <c r="H61" i="2"/>
  <c r="K60" i="2"/>
  <c r="L60" i="2" s="1"/>
  <c r="M60" i="2" s="1"/>
  <c r="J60" i="2"/>
  <c r="I60" i="2"/>
  <c r="H60" i="2"/>
  <c r="K59" i="2"/>
  <c r="L59" i="2" s="1"/>
  <c r="M59" i="2" s="1"/>
  <c r="J59" i="2"/>
  <c r="I59" i="2"/>
  <c r="H59" i="2"/>
  <c r="K58" i="2"/>
  <c r="L58" i="2" s="1"/>
  <c r="M58" i="2" s="1"/>
  <c r="J58" i="2"/>
  <c r="I58" i="2"/>
  <c r="H58" i="2"/>
  <c r="K57" i="2"/>
  <c r="L57" i="2" s="1"/>
  <c r="M57" i="2" s="1"/>
  <c r="J57" i="2"/>
  <c r="I57" i="2"/>
  <c r="H57" i="2"/>
  <c r="K56" i="2"/>
  <c r="L56" i="2" s="1"/>
  <c r="M56" i="2" s="1"/>
  <c r="J56" i="2"/>
  <c r="I56" i="2"/>
  <c r="H56" i="2"/>
  <c r="K55" i="2"/>
  <c r="L55" i="2" s="1"/>
  <c r="M55" i="2" s="1"/>
  <c r="J55" i="2"/>
  <c r="I55" i="2"/>
  <c r="H55" i="2"/>
  <c r="K54" i="2"/>
  <c r="L54" i="2" s="1"/>
  <c r="M54" i="2" s="1"/>
  <c r="J54" i="2"/>
  <c r="I54" i="2"/>
  <c r="H54" i="2"/>
  <c r="K53" i="2"/>
  <c r="L53" i="2" s="1"/>
  <c r="M53" i="2" s="1"/>
  <c r="J53" i="2"/>
  <c r="I53" i="2"/>
  <c r="H53" i="2"/>
  <c r="K52" i="2"/>
  <c r="L52" i="2" s="1"/>
  <c r="M52" i="2" s="1"/>
  <c r="J52" i="2"/>
  <c r="I52" i="2"/>
  <c r="H52" i="2"/>
  <c r="K51" i="2"/>
  <c r="L51" i="2" s="1"/>
  <c r="M51" i="2" s="1"/>
  <c r="J51" i="2"/>
  <c r="I51" i="2"/>
  <c r="H51" i="2"/>
  <c r="K50" i="2"/>
  <c r="L50" i="2" s="1"/>
  <c r="M50" i="2" s="1"/>
  <c r="J50" i="2"/>
  <c r="I50" i="2"/>
  <c r="H50" i="2"/>
  <c r="K49" i="2"/>
  <c r="L49" i="2" s="1"/>
  <c r="M49" i="2" s="1"/>
  <c r="J49" i="2"/>
  <c r="I49" i="2"/>
  <c r="H49" i="2"/>
  <c r="K48" i="2"/>
  <c r="L48" i="2" s="1"/>
  <c r="M48" i="2" s="1"/>
  <c r="J48" i="2"/>
  <c r="I48" i="2"/>
  <c r="H48" i="2"/>
  <c r="K47" i="2"/>
  <c r="L47" i="2" s="1"/>
  <c r="M47" i="2" s="1"/>
  <c r="J47" i="2"/>
  <c r="I47" i="2"/>
  <c r="H47" i="2"/>
  <c r="K46" i="2"/>
  <c r="L46" i="2" s="1"/>
  <c r="M46" i="2" s="1"/>
  <c r="J46" i="2"/>
  <c r="I46" i="2"/>
  <c r="H46" i="2"/>
  <c r="K45" i="2"/>
  <c r="L45" i="2" s="1"/>
  <c r="M45" i="2" s="1"/>
  <c r="J45" i="2"/>
  <c r="I45" i="2"/>
  <c r="H45" i="2"/>
  <c r="K44" i="2"/>
  <c r="L44" i="2" s="1"/>
  <c r="M44" i="2" s="1"/>
  <c r="J44" i="2"/>
  <c r="I44" i="2"/>
  <c r="H44" i="2"/>
  <c r="K43" i="2"/>
  <c r="L43" i="2" s="1"/>
  <c r="M43" i="2" s="1"/>
  <c r="J43" i="2"/>
  <c r="I43" i="2"/>
  <c r="H43" i="2"/>
  <c r="K42" i="2"/>
  <c r="L42" i="2" s="1"/>
  <c r="M42" i="2" s="1"/>
  <c r="J42" i="2"/>
  <c r="I42" i="2"/>
  <c r="H42" i="2"/>
  <c r="K41" i="2"/>
  <c r="L41" i="2" s="1"/>
  <c r="M41" i="2" s="1"/>
  <c r="J41" i="2"/>
  <c r="I41" i="2"/>
  <c r="H41" i="2"/>
  <c r="K40" i="2"/>
  <c r="L40" i="2" s="1"/>
  <c r="M40" i="2" s="1"/>
  <c r="J40" i="2"/>
  <c r="I40" i="2"/>
  <c r="H40" i="2"/>
  <c r="K39" i="2"/>
  <c r="L39" i="2" s="1"/>
  <c r="M39" i="2" s="1"/>
  <c r="J39" i="2"/>
  <c r="I39" i="2"/>
  <c r="H39" i="2"/>
  <c r="K38" i="2"/>
  <c r="L38" i="2" s="1"/>
  <c r="M38" i="2" s="1"/>
  <c r="J38" i="2"/>
  <c r="I38" i="2"/>
  <c r="H38" i="2"/>
  <c r="K37" i="2"/>
  <c r="L37" i="2" s="1"/>
  <c r="M37" i="2" s="1"/>
  <c r="J37" i="2"/>
  <c r="I37" i="2"/>
  <c r="H37" i="2"/>
  <c r="K36" i="2"/>
  <c r="L36" i="2" s="1"/>
  <c r="M36" i="2" s="1"/>
  <c r="J36" i="2"/>
  <c r="I36" i="2"/>
  <c r="H36" i="2"/>
  <c r="K35" i="2"/>
  <c r="L35" i="2" s="1"/>
  <c r="M35" i="2" s="1"/>
  <c r="J35" i="2"/>
  <c r="I35" i="2"/>
  <c r="H35" i="2"/>
  <c r="K34" i="2"/>
  <c r="L34" i="2" s="1"/>
  <c r="M34" i="2" s="1"/>
  <c r="J34" i="2"/>
  <c r="I34" i="2"/>
  <c r="H34" i="2"/>
  <c r="K33" i="2"/>
  <c r="L33" i="2" s="1"/>
  <c r="M33" i="2" s="1"/>
  <c r="J33" i="2"/>
  <c r="I33" i="2"/>
  <c r="H33" i="2"/>
  <c r="K32" i="2"/>
  <c r="L32" i="2" s="1"/>
  <c r="M32" i="2" s="1"/>
  <c r="J32" i="2"/>
  <c r="I32" i="2"/>
  <c r="H32" i="2"/>
  <c r="K31" i="2"/>
  <c r="L31" i="2" s="1"/>
  <c r="M31" i="2" s="1"/>
  <c r="J31" i="2"/>
  <c r="I31" i="2"/>
  <c r="H31" i="2"/>
  <c r="K30" i="2"/>
  <c r="L30" i="2" s="1"/>
  <c r="M30" i="2" s="1"/>
  <c r="J30" i="2"/>
  <c r="I30" i="2"/>
  <c r="H30" i="2"/>
  <c r="K29" i="2"/>
  <c r="L29" i="2" s="1"/>
  <c r="M29" i="2" s="1"/>
  <c r="J29" i="2"/>
  <c r="I29" i="2"/>
  <c r="H29" i="2"/>
  <c r="K28" i="2"/>
  <c r="L28" i="2" s="1"/>
  <c r="M28" i="2" s="1"/>
  <c r="J28" i="2"/>
  <c r="I28" i="2"/>
  <c r="H28" i="2"/>
  <c r="K27" i="2"/>
  <c r="L27" i="2" s="1"/>
  <c r="M27" i="2" s="1"/>
  <c r="J27" i="2"/>
  <c r="I27" i="2"/>
  <c r="H27" i="2"/>
  <c r="K26" i="2"/>
  <c r="L26" i="2" s="1"/>
  <c r="M26" i="2" s="1"/>
  <c r="J26" i="2"/>
  <c r="I26" i="2"/>
  <c r="H26" i="2"/>
  <c r="K25" i="2"/>
  <c r="L25" i="2" s="1"/>
  <c r="M25" i="2" s="1"/>
  <c r="J25" i="2"/>
  <c r="I25" i="2"/>
  <c r="H25" i="2"/>
  <c r="K24" i="2"/>
  <c r="L24" i="2" s="1"/>
  <c r="M24" i="2" s="1"/>
  <c r="J24" i="2"/>
  <c r="I24" i="2"/>
  <c r="H24" i="2"/>
  <c r="K23" i="2"/>
  <c r="L23" i="2" s="1"/>
  <c r="M23" i="2" s="1"/>
  <c r="J23" i="2"/>
  <c r="I23" i="2"/>
  <c r="H23" i="2"/>
  <c r="K22" i="2"/>
  <c r="L22" i="2" s="1"/>
  <c r="M22" i="2" s="1"/>
  <c r="J22" i="2"/>
  <c r="I22" i="2"/>
  <c r="H22" i="2"/>
  <c r="K21" i="2"/>
  <c r="L21" i="2" s="1"/>
  <c r="M21" i="2" s="1"/>
  <c r="J21" i="2"/>
  <c r="I21" i="2"/>
  <c r="H21" i="2"/>
  <c r="K20" i="2"/>
  <c r="L20" i="2" s="1"/>
  <c r="M20" i="2" s="1"/>
  <c r="J20" i="2"/>
  <c r="I20" i="2"/>
  <c r="H20" i="2"/>
  <c r="K19" i="2"/>
  <c r="L19" i="2" s="1"/>
  <c r="M19" i="2" s="1"/>
  <c r="J19" i="2"/>
  <c r="I19" i="2"/>
  <c r="H19" i="2"/>
  <c r="K18" i="2"/>
  <c r="J18" i="2"/>
  <c r="I18" i="2"/>
  <c r="H18" i="2"/>
  <c r="B119" i="5" l="1"/>
  <c r="E117" i="5"/>
  <c r="F117" i="5" s="1"/>
  <c r="D117" i="5" s="1"/>
  <c r="E116" i="5"/>
  <c r="F116" i="5" s="1"/>
  <c r="D116" i="5" s="1"/>
  <c r="E115" i="5"/>
  <c r="F115" i="5" s="1"/>
  <c r="D115" i="5" s="1"/>
  <c r="E114" i="5"/>
  <c r="F114" i="5" s="1"/>
  <c r="D114" i="5" s="1"/>
  <c r="E113" i="5"/>
  <c r="F113" i="5" s="1"/>
  <c r="D113" i="5" s="1"/>
  <c r="E112" i="5"/>
  <c r="F112" i="5" s="1"/>
  <c r="D112" i="5" s="1"/>
  <c r="E111" i="5"/>
  <c r="F111" i="5" s="1"/>
  <c r="D111" i="5" s="1"/>
  <c r="E110" i="5"/>
  <c r="F110" i="5" s="1"/>
  <c r="D110" i="5" s="1"/>
  <c r="E109" i="5"/>
  <c r="F109" i="5" s="1"/>
  <c r="D109" i="5" s="1"/>
  <c r="E108" i="5"/>
  <c r="F108" i="5" s="1"/>
  <c r="D108" i="5" s="1"/>
  <c r="E107" i="5"/>
  <c r="F107" i="5" s="1"/>
  <c r="D107" i="5" s="1"/>
  <c r="E106" i="5"/>
  <c r="F106" i="5" s="1"/>
  <c r="D106" i="5" s="1"/>
  <c r="E105" i="5"/>
  <c r="F105" i="5" s="1"/>
  <c r="D105" i="5" s="1"/>
  <c r="E104" i="5"/>
  <c r="F104" i="5" s="1"/>
  <c r="D104" i="5" s="1"/>
  <c r="E103" i="5"/>
  <c r="F103" i="5" s="1"/>
  <c r="D103" i="5" s="1"/>
  <c r="E102" i="5"/>
  <c r="F102" i="5" s="1"/>
  <c r="D102" i="5" s="1"/>
  <c r="E101" i="5"/>
  <c r="F101" i="5" s="1"/>
  <c r="D101" i="5" s="1"/>
  <c r="E100" i="5"/>
  <c r="F100" i="5" s="1"/>
  <c r="D100" i="5" s="1"/>
  <c r="E99" i="5"/>
  <c r="F99" i="5" s="1"/>
  <c r="D99" i="5" s="1"/>
  <c r="E98" i="5"/>
  <c r="F98" i="5" s="1"/>
  <c r="D98" i="5" s="1"/>
  <c r="E97" i="5"/>
  <c r="F97" i="5" s="1"/>
  <c r="D97" i="5" s="1"/>
  <c r="E96" i="5"/>
  <c r="F96" i="5" s="1"/>
  <c r="D96" i="5" s="1"/>
  <c r="E95" i="5"/>
  <c r="F95" i="5" s="1"/>
  <c r="D95" i="5" s="1"/>
  <c r="E94" i="5"/>
  <c r="F94" i="5" s="1"/>
  <c r="D94" i="5" s="1"/>
  <c r="E93" i="5"/>
  <c r="F93" i="5" s="1"/>
  <c r="D93" i="5" s="1"/>
  <c r="E92" i="5"/>
  <c r="F92" i="5" s="1"/>
  <c r="D92" i="5" s="1"/>
  <c r="E91" i="5"/>
  <c r="F91" i="5" s="1"/>
  <c r="D91" i="5" s="1"/>
  <c r="E90" i="5"/>
  <c r="F90" i="5" s="1"/>
  <c r="D90" i="5" s="1"/>
  <c r="E89" i="5"/>
  <c r="F89" i="5" s="1"/>
  <c r="D89" i="5" s="1"/>
  <c r="E88" i="5"/>
  <c r="F88" i="5" s="1"/>
  <c r="D88" i="5" s="1"/>
  <c r="E87" i="5"/>
  <c r="F87" i="5" s="1"/>
  <c r="D87" i="5" s="1"/>
  <c r="E86" i="5"/>
  <c r="F86" i="5" s="1"/>
  <c r="D86" i="5" s="1"/>
  <c r="E85" i="5"/>
  <c r="F85" i="5" s="1"/>
  <c r="D85" i="5" s="1"/>
  <c r="E84" i="5"/>
  <c r="F84" i="5" s="1"/>
  <c r="D84" i="5" s="1"/>
  <c r="E83" i="5"/>
  <c r="F83" i="5" s="1"/>
  <c r="D83" i="5" s="1"/>
  <c r="E82" i="5"/>
  <c r="F82" i="5" s="1"/>
  <c r="D82" i="5" s="1"/>
  <c r="E81" i="5"/>
  <c r="F81" i="5" s="1"/>
  <c r="D81" i="5" s="1"/>
  <c r="E80" i="5"/>
  <c r="F80" i="5" s="1"/>
  <c r="D80" i="5" s="1"/>
  <c r="E79" i="5"/>
  <c r="F79" i="5" s="1"/>
  <c r="D79" i="5" s="1"/>
  <c r="E78" i="5"/>
  <c r="F78" i="5" s="1"/>
  <c r="D78" i="5" s="1"/>
  <c r="E77" i="5"/>
  <c r="F77" i="5" s="1"/>
  <c r="D77" i="5" s="1"/>
  <c r="E76" i="5"/>
  <c r="F76" i="5" s="1"/>
  <c r="D76" i="5" s="1"/>
  <c r="E75" i="5"/>
  <c r="F75" i="5" s="1"/>
  <c r="D75" i="5" s="1"/>
  <c r="E74" i="5"/>
  <c r="F74" i="5" s="1"/>
  <c r="D74" i="5" s="1"/>
  <c r="E73" i="5"/>
  <c r="F73" i="5" s="1"/>
  <c r="D73" i="5" s="1"/>
  <c r="E72" i="5"/>
  <c r="F72" i="5" s="1"/>
  <c r="D72" i="5" s="1"/>
  <c r="E71" i="5"/>
  <c r="F71" i="5" s="1"/>
  <c r="D71" i="5" s="1"/>
  <c r="E70" i="5"/>
  <c r="F70" i="5" s="1"/>
  <c r="D70" i="5" s="1"/>
  <c r="E69" i="5"/>
  <c r="F69" i="5" s="1"/>
  <c r="D69" i="5" s="1"/>
  <c r="E68" i="5"/>
  <c r="F68" i="5" s="1"/>
  <c r="D68" i="5" s="1"/>
  <c r="E67" i="5"/>
  <c r="F67" i="5" s="1"/>
  <c r="D67" i="5" s="1"/>
  <c r="E66" i="5"/>
  <c r="F66" i="5" s="1"/>
  <c r="D66" i="5" s="1"/>
  <c r="E65" i="5"/>
  <c r="F65" i="5" s="1"/>
  <c r="D65" i="5" s="1"/>
  <c r="E64" i="5"/>
  <c r="F64" i="5" s="1"/>
  <c r="D64" i="5" s="1"/>
  <c r="E63" i="5"/>
  <c r="F63" i="5" s="1"/>
  <c r="D63" i="5" s="1"/>
  <c r="E62" i="5"/>
  <c r="F62" i="5" s="1"/>
  <c r="D62" i="5" s="1"/>
  <c r="E61" i="5"/>
  <c r="F61" i="5" s="1"/>
  <c r="D61" i="5" s="1"/>
  <c r="E60" i="5"/>
  <c r="F60" i="5" s="1"/>
  <c r="D60" i="5" s="1"/>
  <c r="E59" i="5"/>
  <c r="F59" i="5" s="1"/>
  <c r="D59" i="5" s="1"/>
  <c r="E58" i="5"/>
  <c r="F58" i="5" s="1"/>
  <c r="D58" i="5" s="1"/>
  <c r="E57" i="5"/>
  <c r="F57" i="5" s="1"/>
  <c r="D57" i="5" s="1"/>
  <c r="E56" i="5"/>
  <c r="F56" i="5" s="1"/>
  <c r="D56" i="5" s="1"/>
  <c r="E55" i="5"/>
  <c r="F55" i="5" s="1"/>
  <c r="D55" i="5" s="1"/>
  <c r="E54" i="5"/>
  <c r="F54" i="5" s="1"/>
  <c r="D54" i="5" s="1"/>
  <c r="E53" i="5"/>
  <c r="F53" i="5" s="1"/>
  <c r="D53" i="5" s="1"/>
  <c r="E52" i="5"/>
  <c r="F52" i="5" s="1"/>
  <c r="D52" i="5" s="1"/>
  <c r="E51" i="5"/>
  <c r="F51" i="5" s="1"/>
  <c r="D51" i="5" s="1"/>
  <c r="E50" i="5"/>
  <c r="F50" i="5" s="1"/>
  <c r="D50" i="5" s="1"/>
  <c r="E49" i="5"/>
  <c r="F49" i="5" s="1"/>
  <c r="D49" i="5" s="1"/>
  <c r="E48" i="5"/>
  <c r="F48" i="5" s="1"/>
  <c r="D48" i="5" s="1"/>
  <c r="E47" i="5"/>
  <c r="F47" i="5" s="1"/>
  <c r="D47" i="5" s="1"/>
  <c r="E46" i="5"/>
  <c r="F46" i="5" s="1"/>
  <c r="D46" i="5" s="1"/>
  <c r="E45" i="5"/>
  <c r="F45" i="5" s="1"/>
  <c r="D45" i="5" s="1"/>
  <c r="E44" i="5"/>
  <c r="F44" i="5" s="1"/>
  <c r="D44" i="5" s="1"/>
  <c r="E43" i="5"/>
  <c r="F43" i="5" s="1"/>
  <c r="D43" i="5" s="1"/>
  <c r="E42" i="5"/>
  <c r="F42" i="5" s="1"/>
  <c r="D42" i="5" s="1"/>
  <c r="E41" i="5"/>
  <c r="F41" i="5" s="1"/>
  <c r="D41" i="5" s="1"/>
  <c r="E40" i="5"/>
  <c r="F40" i="5" s="1"/>
  <c r="D40" i="5" s="1"/>
  <c r="E39" i="5"/>
  <c r="F39" i="5" s="1"/>
  <c r="D39" i="5" s="1"/>
  <c r="E38" i="5"/>
  <c r="F38" i="5" s="1"/>
  <c r="D38" i="5" s="1"/>
  <c r="E37" i="5"/>
  <c r="F37" i="5" s="1"/>
  <c r="D37" i="5" s="1"/>
  <c r="E36" i="5"/>
  <c r="F36" i="5" s="1"/>
  <c r="D36" i="5" s="1"/>
  <c r="E35" i="5"/>
  <c r="F35" i="5" s="1"/>
  <c r="D35" i="5" s="1"/>
  <c r="E34" i="5"/>
  <c r="F34" i="5" s="1"/>
  <c r="D34" i="5" s="1"/>
  <c r="E33" i="5"/>
  <c r="F33" i="5" s="1"/>
  <c r="D33" i="5" s="1"/>
  <c r="E32" i="5"/>
  <c r="F32" i="5" s="1"/>
  <c r="D32" i="5" s="1"/>
  <c r="E31" i="5"/>
  <c r="F31" i="5" s="1"/>
  <c r="D31" i="5" s="1"/>
  <c r="E30" i="5"/>
  <c r="F30" i="5" s="1"/>
  <c r="D30" i="5" s="1"/>
  <c r="E29" i="5"/>
  <c r="F29" i="5" s="1"/>
  <c r="D29" i="5" s="1"/>
  <c r="E28" i="5"/>
  <c r="F28" i="5" s="1"/>
  <c r="D28" i="5" s="1"/>
  <c r="E27" i="5"/>
  <c r="F27" i="5" s="1"/>
  <c r="D27" i="5" s="1"/>
  <c r="E26" i="5"/>
  <c r="F26" i="5" s="1"/>
  <c r="D26" i="5" s="1"/>
  <c r="E25" i="5"/>
  <c r="F25" i="5" s="1"/>
  <c r="D25" i="5" s="1"/>
  <c r="E24" i="5"/>
  <c r="F24" i="5" s="1"/>
  <c r="D24" i="5" s="1"/>
  <c r="E23" i="5"/>
  <c r="F23" i="5" s="1"/>
  <c r="D23" i="5" s="1"/>
  <c r="E22" i="5"/>
  <c r="F22" i="5" s="1"/>
  <c r="D22" i="5" s="1"/>
  <c r="E21" i="5"/>
  <c r="F21" i="5" s="1"/>
  <c r="D21" i="5" s="1"/>
  <c r="E20" i="5"/>
  <c r="F20" i="5" s="1"/>
  <c r="D20" i="5" s="1"/>
  <c r="E19" i="5"/>
  <c r="F19" i="5" s="1"/>
  <c r="D19" i="5" s="1"/>
  <c r="L18" i="5"/>
  <c r="M18" i="5" s="1"/>
  <c r="E18" i="5"/>
  <c r="F18" i="5" s="1"/>
  <c r="D18" i="5" s="1"/>
  <c r="I3" i="5"/>
  <c r="I2" i="5"/>
  <c r="M119" i="5" l="1"/>
  <c r="E117" i="2"/>
  <c r="F117" i="2" s="1"/>
  <c r="D117" i="2" s="1"/>
  <c r="E116" i="2"/>
  <c r="F116" i="2" s="1"/>
  <c r="D116" i="2" s="1"/>
  <c r="E115" i="2"/>
  <c r="F115" i="2" s="1"/>
  <c r="D115" i="2" s="1"/>
  <c r="E114" i="2"/>
  <c r="F114" i="2" s="1"/>
  <c r="D114" i="2" s="1"/>
  <c r="E113" i="2"/>
  <c r="F113" i="2" s="1"/>
  <c r="D113" i="2" s="1"/>
  <c r="E112" i="2"/>
  <c r="F112" i="2" s="1"/>
  <c r="D112" i="2" s="1"/>
  <c r="E111" i="2"/>
  <c r="F111" i="2" s="1"/>
  <c r="D111" i="2" s="1"/>
  <c r="E110" i="2"/>
  <c r="F110" i="2" s="1"/>
  <c r="D110" i="2" s="1"/>
  <c r="E109" i="2"/>
  <c r="F109" i="2" s="1"/>
  <c r="D109" i="2" s="1"/>
  <c r="E108" i="2"/>
  <c r="F108" i="2" s="1"/>
  <c r="D108" i="2" s="1"/>
  <c r="E107" i="2"/>
  <c r="F107" i="2" s="1"/>
  <c r="D107" i="2" s="1"/>
  <c r="E106" i="2"/>
  <c r="F106" i="2" s="1"/>
  <c r="D106" i="2" s="1"/>
  <c r="E105" i="2"/>
  <c r="F105" i="2" s="1"/>
  <c r="D105" i="2" s="1"/>
  <c r="E104" i="2"/>
  <c r="F104" i="2" s="1"/>
  <c r="D104" i="2" s="1"/>
  <c r="E103" i="2"/>
  <c r="F103" i="2" s="1"/>
  <c r="D103" i="2" s="1"/>
  <c r="E102" i="2"/>
  <c r="F102" i="2" s="1"/>
  <c r="D102" i="2" s="1"/>
  <c r="E101" i="2"/>
  <c r="F101" i="2" s="1"/>
  <c r="D101" i="2" s="1"/>
  <c r="E100" i="2"/>
  <c r="F100" i="2" s="1"/>
  <c r="D100" i="2" s="1"/>
  <c r="E99" i="2"/>
  <c r="F99" i="2" s="1"/>
  <c r="D99" i="2" s="1"/>
  <c r="E98" i="2"/>
  <c r="F98" i="2" s="1"/>
  <c r="D98" i="2" s="1"/>
  <c r="E97" i="2"/>
  <c r="F97" i="2" s="1"/>
  <c r="D97" i="2" s="1"/>
  <c r="E96" i="2"/>
  <c r="F96" i="2" s="1"/>
  <c r="D96" i="2" s="1"/>
  <c r="E95" i="2"/>
  <c r="F95" i="2" s="1"/>
  <c r="D95" i="2" s="1"/>
  <c r="E94" i="2"/>
  <c r="F94" i="2" s="1"/>
  <c r="D94" i="2" s="1"/>
  <c r="E93" i="2"/>
  <c r="F93" i="2" s="1"/>
  <c r="D93" i="2" s="1"/>
  <c r="E92" i="2"/>
  <c r="F92" i="2" s="1"/>
  <c r="D92" i="2" s="1"/>
  <c r="E91" i="2"/>
  <c r="F91" i="2" s="1"/>
  <c r="D91" i="2" s="1"/>
  <c r="E90" i="2"/>
  <c r="F90" i="2" s="1"/>
  <c r="D90" i="2" s="1"/>
  <c r="E89" i="2"/>
  <c r="F89" i="2" s="1"/>
  <c r="D89" i="2" s="1"/>
  <c r="E88" i="2"/>
  <c r="F88" i="2" s="1"/>
  <c r="D88" i="2" s="1"/>
  <c r="E87" i="2"/>
  <c r="F87" i="2" s="1"/>
  <c r="D87" i="2" s="1"/>
  <c r="E86" i="2"/>
  <c r="F86" i="2" s="1"/>
  <c r="D86" i="2" s="1"/>
  <c r="E85" i="2"/>
  <c r="F85" i="2" s="1"/>
  <c r="D85" i="2" s="1"/>
  <c r="E84" i="2"/>
  <c r="F84" i="2" s="1"/>
  <c r="D84" i="2" s="1"/>
  <c r="E83" i="2"/>
  <c r="F83" i="2" s="1"/>
  <c r="D83" i="2" s="1"/>
  <c r="E82" i="2"/>
  <c r="F82" i="2" s="1"/>
  <c r="D82" i="2" s="1"/>
  <c r="E81" i="2"/>
  <c r="F81" i="2" s="1"/>
  <c r="D81" i="2" s="1"/>
  <c r="E80" i="2"/>
  <c r="F80" i="2" s="1"/>
  <c r="D80" i="2" s="1"/>
  <c r="E79" i="2"/>
  <c r="F79" i="2" s="1"/>
  <c r="D79" i="2" s="1"/>
  <c r="E78" i="2"/>
  <c r="F78" i="2" s="1"/>
  <c r="D78" i="2" s="1"/>
  <c r="E77" i="2"/>
  <c r="F77" i="2" s="1"/>
  <c r="D77" i="2" s="1"/>
  <c r="E76" i="2"/>
  <c r="F76" i="2" s="1"/>
  <c r="D76" i="2" s="1"/>
  <c r="E75" i="2"/>
  <c r="F75" i="2" s="1"/>
  <c r="D75" i="2" s="1"/>
  <c r="E74" i="2"/>
  <c r="F74" i="2" s="1"/>
  <c r="D74" i="2" s="1"/>
  <c r="E73" i="2"/>
  <c r="F73" i="2" s="1"/>
  <c r="D73" i="2" s="1"/>
  <c r="E72" i="2"/>
  <c r="F72" i="2" s="1"/>
  <c r="D72" i="2" s="1"/>
  <c r="E71" i="2"/>
  <c r="F71" i="2" s="1"/>
  <c r="D71" i="2" s="1"/>
  <c r="E70" i="2"/>
  <c r="F70" i="2" s="1"/>
  <c r="D70" i="2" s="1"/>
  <c r="E69" i="2"/>
  <c r="F69" i="2" s="1"/>
  <c r="D69" i="2" s="1"/>
  <c r="E68" i="2"/>
  <c r="F68" i="2" s="1"/>
  <c r="D68" i="2" s="1"/>
  <c r="E67" i="2"/>
  <c r="F67" i="2" s="1"/>
  <c r="D67" i="2" s="1"/>
  <c r="E66" i="2"/>
  <c r="F66" i="2" s="1"/>
  <c r="D66" i="2" s="1"/>
  <c r="E65" i="2"/>
  <c r="F65" i="2" s="1"/>
  <c r="D65" i="2" s="1"/>
  <c r="E64" i="2"/>
  <c r="F64" i="2" s="1"/>
  <c r="D64" i="2" s="1"/>
  <c r="E63" i="2"/>
  <c r="F63" i="2" s="1"/>
  <c r="D63" i="2" s="1"/>
  <c r="E62" i="2"/>
  <c r="F62" i="2" s="1"/>
  <c r="D62" i="2" s="1"/>
  <c r="E61" i="2"/>
  <c r="F61" i="2" s="1"/>
  <c r="D61" i="2" s="1"/>
  <c r="E60" i="2"/>
  <c r="F60" i="2" s="1"/>
  <c r="D60" i="2" s="1"/>
  <c r="E59" i="2"/>
  <c r="F59" i="2" s="1"/>
  <c r="D59" i="2" s="1"/>
  <c r="E58" i="2"/>
  <c r="F58" i="2" s="1"/>
  <c r="D58" i="2" s="1"/>
  <c r="E57" i="2"/>
  <c r="F57" i="2" s="1"/>
  <c r="D57" i="2" s="1"/>
  <c r="E56" i="2"/>
  <c r="F56" i="2" s="1"/>
  <c r="D56" i="2" s="1"/>
  <c r="E55" i="2"/>
  <c r="F55" i="2" s="1"/>
  <c r="D55" i="2" s="1"/>
  <c r="E54" i="2"/>
  <c r="F54" i="2" s="1"/>
  <c r="D54" i="2" s="1"/>
  <c r="E53" i="2"/>
  <c r="F53" i="2" s="1"/>
  <c r="D53" i="2" s="1"/>
  <c r="E52" i="2"/>
  <c r="F52" i="2" s="1"/>
  <c r="D52" i="2" s="1"/>
  <c r="E51" i="2"/>
  <c r="F51" i="2" s="1"/>
  <c r="D51" i="2" s="1"/>
  <c r="E50" i="2"/>
  <c r="F50" i="2" s="1"/>
  <c r="D50" i="2" s="1"/>
  <c r="E49" i="2"/>
  <c r="F49" i="2" s="1"/>
  <c r="D49" i="2" s="1"/>
  <c r="E48" i="2"/>
  <c r="F48" i="2" s="1"/>
  <c r="D48" i="2" s="1"/>
  <c r="E47" i="2"/>
  <c r="F47" i="2" s="1"/>
  <c r="D47" i="2" s="1"/>
  <c r="E46" i="2"/>
  <c r="F46" i="2" s="1"/>
  <c r="D46" i="2" s="1"/>
  <c r="E45" i="2"/>
  <c r="F45" i="2" s="1"/>
  <c r="D45" i="2" s="1"/>
  <c r="E44" i="2"/>
  <c r="F44" i="2" s="1"/>
  <c r="D44" i="2" s="1"/>
  <c r="E43" i="2"/>
  <c r="F43" i="2" s="1"/>
  <c r="D43" i="2" s="1"/>
  <c r="E42" i="2"/>
  <c r="F42" i="2" s="1"/>
  <c r="D42" i="2" s="1"/>
  <c r="E41" i="2"/>
  <c r="F41" i="2" s="1"/>
  <c r="D41" i="2" s="1"/>
  <c r="E40" i="2"/>
  <c r="F40" i="2" s="1"/>
  <c r="D40" i="2" s="1"/>
  <c r="E39" i="2"/>
  <c r="F39" i="2" s="1"/>
  <c r="D39" i="2" s="1"/>
  <c r="E38" i="2"/>
  <c r="F38" i="2" s="1"/>
  <c r="D38" i="2" s="1"/>
  <c r="E37" i="2"/>
  <c r="F37" i="2" s="1"/>
  <c r="D37" i="2" s="1"/>
  <c r="E36" i="2"/>
  <c r="F36" i="2" s="1"/>
  <c r="D36" i="2" s="1"/>
  <c r="E35" i="2"/>
  <c r="F35" i="2" s="1"/>
  <c r="D35" i="2" s="1"/>
  <c r="E34" i="2"/>
  <c r="F34" i="2" s="1"/>
  <c r="D34" i="2" s="1"/>
  <c r="E33" i="2"/>
  <c r="F33" i="2" s="1"/>
  <c r="D33" i="2" s="1"/>
  <c r="E32" i="2"/>
  <c r="F32" i="2" s="1"/>
  <c r="D32" i="2" s="1"/>
  <c r="E31" i="2"/>
  <c r="F31" i="2" s="1"/>
  <c r="D31" i="2" s="1"/>
  <c r="E30" i="2"/>
  <c r="F30" i="2" s="1"/>
  <c r="D30" i="2" s="1"/>
  <c r="E29" i="2"/>
  <c r="F29" i="2" s="1"/>
  <c r="D29" i="2" s="1"/>
  <c r="E28" i="2"/>
  <c r="F28" i="2" s="1"/>
  <c r="D28" i="2" s="1"/>
  <c r="E27" i="2"/>
  <c r="F27" i="2" s="1"/>
  <c r="D27" i="2" s="1"/>
  <c r="E26" i="2"/>
  <c r="F26" i="2" s="1"/>
  <c r="D26" i="2" s="1"/>
  <c r="E25" i="2"/>
  <c r="F25" i="2" s="1"/>
  <c r="D25" i="2" s="1"/>
  <c r="E24" i="2"/>
  <c r="F24" i="2" s="1"/>
  <c r="D24" i="2" s="1"/>
  <c r="E23" i="2"/>
  <c r="F23" i="2" s="1"/>
  <c r="D23" i="2" s="1"/>
  <c r="E22" i="2"/>
  <c r="F22" i="2" s="1"/>
  <c r="D22" i="2" s="1"/>
  <c r="E21" i="2"/>
  <c r="F21" i="2" s="1"/>
  <c r="D21" i="2" s="1"/>
  <c r="E20" i="2"/>
  <c r="F20" i="2" s="1"/>
  <c r="D20" i="2" s="1"/>
  <c r="E19" i="2"/>
  <c r="F19" i="2" s="1"/>
  <c r="D19" i="2" s="1"/>
  <c r="M120" i="5" l="1"/>
  <c r="M121" i="5" s="1"/>
  <c r="M122" i="5" s="1"/>
  <c r="I3" i="2" l="1"/>
  <c r="I2" i="2"/>
  <c r="B119" i="2" l="1"/>
  <c r="L18" i="2"/>
  <c r="M18" i="2" s="1"/>
  <c r="E18" i="2"/>
  <c r="F18" i="2" s="1"/>
  <c r="D18" i="2" s="1"/>
  <c r="M119" i="2" l="1"/>
  <c r="M120" i="2" s="1"/>
  <c r="M121" i="2" s="1"/>
  <c r="M122" i="2" s="1"/>
</calcChain>
</file>

<file path=xl/sharedStrings.xml><?xml version="1.0" encoding="utf-8"?>
<sst xmlns="http://schemas.openxmlformats.org/spreadsheetml/2006/main" count="10172" uniqueCount="6144">
  <si>
    <t>Precios en Pesos MXN</t>
  </si>
  <si>
    <t>Purolator Catálogo Online</t>
  </si>
  <si>
    <t>LISTA DE PRECIOS A DISTRIBUIDORES PUROLATOR</t>
  </si>
  <si>
    <t>Cruce de Referencias</t>
  </si>
  <si>
    <t>Tipo de Filtro</t>
  </si>
  <si>
    <t>Precio de Lista</t>
  </si>
  <si>
    <t>Clasificación</t>
  </si>
  <si>
    <t>Múltiplo</t>
  </si>
  <si>
    <t>Obs.</t>
  </si>
  <si>
    <t>Aplicaciones</t>
  </si>
  <si>
    <t>OEM (Ref.)</t>
  </si>
  <si>
    <t>Wix</t>
  </si>
  <si>
    <t>Mahle</t>
  </si>
  <si>
    <t>Fram</t>
  </si>
  <si>
    <t>Gonher</t>
  </si>
  <si>
    <t>Interfil</t>
  </si>
  <si>
    <t>SAT</t>
  </si>
  <si>
    <t>Filtro de Combustible</t>
  </si>
  <si>
    <t>-</t>
  </si>
  <si>
    <t>Filtro de Aire</t>
  </si>
  <si>
    <t>Filtro de Cabina - Standard</t>
  </si>
  <si>
    <t>Filtro de Aceite</t>
  </si>
  <si>
    <t>ML1004</t>
  </si>
  <si>
    <t>OC706</t>
  </si>
  <si>
    <t>PH8A</t>
  </si>
  <si>
    <t>GP1</t>
  </si>
  <si>
    <t>OF8</t>
  </si>
  <si>
    <t>C1430</t>
  </si>
  <si>
    <t>CA9493</t>
  </si>
  <si>
    <t>GA184</t>
  </si>
  <si>
    <t>F94A93</t>
  </si>
  <si>
    <t>PH3387A</t>
  </si>
  <si>
    <t>GP46</t>
  </si>
  <si>
    <t>OF3387</t>
  </si>
  <si>
    <t>C16134/1</t>
  </si>
  <si>
    <t>GA226R</t>
  </si>
  <si>
    <t>F62A04</t>
  </si>
  <si>
    <t>C17006</t>
  </si>
  <si>
    <t>1516 725</t>
  </si>
  <si>
    <t>LX2633</t>
  </si>
  <si>
    <t>CA10997</t>
  </si>
  <si>
    <t>F19A04</t>
  </si>
  <si>
    <t>C18004</t>
  </si>
  <si>
    <t>17220-RB0-000</t>
  </si>
  <si>
    <t>LX2693</t>
  </si>
  <si>
    <t>CA10650</t>
  </si>
  <si>
    <t>GA347</t>
  </si>
  <si>
    <t>F106A50</t>
  </si>
  <si>
    <t>C1891</t>
  </si>
  <si>
    <t>28113-32510</t>
  </si>
  <si>
    <t>LX670</t>
  </si>
  <si>
    <t>GA362</t>
  </si>
  <si>
    <t>F63A62</t>
  </si>
  <si>
    <t>C2055</t>
  </si>
  <si>
    <t>CA7764</t>
  </si>
  <si>
    <t>GA172</t>
  </si>
  <si>
    <t>F77A64</t>
  </si>
  <si>
    <t>C2136/1</t>
  </si>
  <si>
    <t>CA8208</t>
  </si>
  <si>
    <t>GA607</t>
  </si>
  <si>
    <t>F82A08</t>
  </si>
  <si>
    <t>C2240</t>
  </si>
  <si>
    <t>17220-RNA-A00</t>
  </si>
  <si>
    <t>LX2123</t>
  </si>
  <si>
    <t>CA10165</t>
  </si>
  <si>
    <t>GA340</t>
  </si>
  <si>
    <t>F17A22</t>
  </si>
  <si>
    <t>C2244</t>
  </si>
  <si>
    <t>1140 778</t>
  </si>
  <si>
    <t>LX1268</t>
  </si>
  <si>
    <t>C23021</t>
  </si>
  <si>
    <t>16546-3AW0A</t>
  </si>
  <si>
    <t>LX2919</t>
  </si>
  <si>
    <t>CA11215</t>
  </si>
  <si>
    <t>GA306</t>
  </si>
  <si>
    <t>F16AK0</t>
  </si>
  <si>
    <t>C2324</t>
  </si>
  <si>
    <t>CA9902</t>
  </si>
  <si>
    <t>GA324</t>
  </si>
  <si>
    <t>F99A02</t>
  </si>
  <si>
    <t>C2330</t>
  </si>
  <si>
    <t>13780-65J00</t>
  </si>
  <si>
    <t>LX2612</t>
  </si>
  <si>
    <t>CA10286</t>
  </si>
  <si>
    <t>F102A86</t>
  </si>
  <si>
    <t>CA7432</t>
  </si>
  <si>
    <t>GA132</t>
  </si>
  <si>
    <t>F74A32</t>
  </si>
  <si>
    <t>C24005</t>
  </si>
  <si>
    <t>17801-0D060</t>
  </si>
  <si>
    <t>LX2792</t>
  </si>
  <si>
    <t>CA10190</t>
  </si>
  <si>
    <t>GA265</t>
  </si>
  <si>
    <t>F101A90</t>
  </si>
  <si>
    <t>LX2834</t>
  </si>
  <si>
    <t>C24021</t>
  </si>
  <si>
    <t>17220-R1A-A01</t>
  </si>
  <si>
    <t>CA11113</t>
  </si>
  <si>
    <t>F111A13</t>
  </si>
  <si>
    <t>C24137/1</t>
  </si>
  <si>
    <t>1418 712</t>
  </si>
  <si>
    <t>LX1605</t>
  </si>
  <si>
    <t>CA10253</t>
  </si>
  <si>
    <t>F71A55</t>
  </si>
  <si>
    <t>C2420</t>
  </si>
  <si>
    <t>16546-ED000</t>
  </si>
  <si>
    <t>LX1631</t>
  </si>
  <si>
    <t>CA10234</t>
  </si>
  <si>
    <t>GAD116</t>
  </si>
  <si>
    <t>F60A00</t>
  </si>
  <si>
    <t>C2452</t>
  </si>
  <si>
    <t>LX2012</t>
  </si>
  <si>
    <t>CA7597</t>
  </si>
  <si>
    <t>GA164</t>
  </si>
  <si>
    <t>F75A97</t>
  </si>
  <si>
    <t>C25114</t>
  </si>
  <si>
    <t>13 72 1 730 449</t>
  </si>
  <si>
    <t>LX343</t>
  </si>
  <si>
    <t>GA2114</t>
  </si>
  <si>
    <t>F53A50U</t>
  </si>
  <si>
    <t>CA10346</t>
  </si>
  <si>
    <t>GA1529</t>
  </si>
  <si>
    <t>F46A00</t>
  </si>
  <si>
    <t>C2535</t>
  </si>
  <si>
    <t>CA6690</t>
  </si>
  <si>
    <t>GA6690</t>
  </si>
  <si>
    <t>F66A90</t>
  </si>
  <si>
    <t>C26003</t>
  </si>
  <si>
    <t>17801-31120</t>
  </si>
  <si>
    <t>LX2681</t>
  </si>
  <si>
    <t>CA10169</t>
  </si>
  <si>
    <t>GA320</t>
  </si>
  <si>
    <t>F11A69</t>
  </si>
  <si>
    <t>C26013</t>
  </si>
  <si>
    <t>28113-2S000</t>
  </si>
  <si>
    <t>CA10889</t>
  </si>
  <si>
    <t>F108A89</t>
  </si>
  <si>
    <t>F13A27</t>
  </si>
  <si>
    <t>C26108</t>
  </si>
  <si>
    <t>LX3183</t>
  </si>
  <si>
    <t>CA10990</t>
  </si>
  <si>
    <t>GA350</t>
  </si>
  <si>
    <t>C26151</t>
  </si>
  <si>
    <t>13 71 1 736 675</t>
  </si>
  <si>
    <t>GAVW622</t>
  </si>
  <si>
    <t>C2620</t>
  </si>
  <si>
    <t>16546-JB000</t>
  </si>
  <si>
    <t>CA9482</t>
  </si>
  <si>
    <t>GA263</t>
  </si>
  <si>
    <t>F94A82</t>
  </si>
  <si>
    <t>C27002</t>
  </si>
  <si>
    <t>17220-RZA-Y00</t>
  </si>
  <si>
    <t>CA10344</t>
  </si>
  <si>
    <t>GA341</t>
  </si>
  <si>
    <t>F103A44</t>
  </si>
  <si>
    <t>1500A023</t>
  </si>
  <si>
    <t>LX2616</t>
  </si>
  <si>
    <t>CA10497</t>
  </si>
  <si>
    <t>GA609</t>
  </si>
  <si>
    <t>F104A97</t>
  </si>
  <si>
    <t>C27019</t>
  </si>
  <si>
    <t>PE07-13-3A0A</t>
  </si>
  <si>
    <t>CA11259</t>
  </si>
  <si>
    <t>C27107</t>
  </si>
  <si>
    <t>LX2881</t>
  </si>
  <si>
    <t>GA294</t>
  </si>
  <si>
    <t>F27A10</t>
  </si>
  <si>
    <t>C27154/1</t>
  </si>
  <si>
    <t>1H0 129 620</t>
  </si>
  <si>
    <t>LX405</t>
  </si>
  <si>
    <t>GAVW121</t>
  </si>
  <si>
    <t>F74A31</t>
  </si>
  <si>
    <t>C2731/1</t>
  </si>
  <si>
    <t>CA5466</t>
  </si>
  <si>
    <t>GA5466</t>
  </si>
  <si>
    <t>F54A66</t>
  </si>
  <si>
    <t>C2775</t>
  </si>
  <si>
    <t>28113-1G000</t>
  </si>
  <si>
    <t>LX1808</t>
  </si>
  <si>
    <t>CA10088</t>
  </si>
  <si>
    <t>GA363</t>
  </si>
  <si>
    <t>F100A88</t>
  </si>
  <si>
    <t>C28150</t>
  </si>
  <si>
    <t>LX1271</t>
  </si>
  <si>
    <t>CA7440</t>
  </si>
  <si>
    <t>GA300</t>
  </si>
  <si>
    <t>F74A40</t>
  </si>
  <si>
    <t>C2841</t>
  </si>
  <si>
    <t>CA9898</t>
  </si>
  <si>
    <t>GA596</t>
  </si>
  <si>
    <t>F98A98</t>
  </si>
  <si>
    <t>C29008</t>
  </si>
  <si>
    <t>LX3018</t>
  </si>
  <si>
    <t>CA10115</t>
  </si>
  <si>
    <t>GA290</t>
  </si>
  <si>
    <t>F101A15</t>
  </si>
  <si>
    <t>C30009</t>
  </si>
  <si>
    <t>17801-0H030</t>
  </si>
  <si>
    <t>LX2523</t>
  </si>
  <si>
    <t>CA10171</t>
  </si>
  <si>
    <t>GA464</t>
  </si>
  <si>
    <t>F17AH0</t>
  </si>
  <si>
    <t>CA8817</t>
  </si>
  <si>
    <t>GA477</t>
  </si>
  <si>
    <t>F88A17</t>
  </si>
  <si>
    <t>C30198</t>
  </si>
  <si>
    <t>05189933AA</t>
  </si>
  <si>
    <t>CA10228</t>
  </si>
  <si>
    <t>GA143</t>
  </si>
  <si>
    <t>F99A33</t>
  </si>
  <si>
    <t>C3028</t>
  </si>
  <si>
    <t>96 553 450</t>
  </si>
  <si>
    <t>LX2679</t>
  </si>
  <si>
    <t>CA10193</t>
  </si>
  <si>
    <t>GA328</t>
  </si>
  <si>
    <t>F34A50</t>
  </si>
  <si>
    <t>C31012</t>
  </si>
  <si>
    <t>GA597</t>
  </si>
  <si>
    <t>F96A69</t>
  </si>
  <si>
    <t>CA7417</t>
  </si>
  <si>
    <t>GA198</t>
  </si>
  <si>
    <t>C32003</t>
  </si>
  <si>
    <t>17801-0H010</t>
  </si>
  <si>
    <t>CA9360</t>
  </si>
  <si>
    <t>GA264</t>
  </si>
  <si>
    <t>F93A60</t>
  </si>
  <si>
    <t>CA8956</t>
  </si>
  <si>
    <t>GA479</t>
  </si>
  <si>
    <t>F89A56</t>
  </si>
  <si>
    <t>C33007</t>
  </si>
  <si>
    <t>04891694AA</t>
  </si>
  <si>
    <t>CA10118</t>
  </si>
  <si>
    <t>GA489</t>
  </si>
  <si>
    <t>F16A94</t>
  </si>
  <si>
    <t>C3434</t>
  </si>
  <si>
    <t>17220-RAA-A00</t>
  </si>
  <si>
    <t>CA9564</t>
  </si>
  <si>
    <t>GA138</t>
  </si>
  <si>
    <t>F95A64</t>
  </si>
  <si>
    <t>C3474</t>
  </si>
  <si>
    <t>055 129 620</t>
  </si>
  <si>
    <t>AG194</t>
  </si>
  <si>
    <t>CA3373</t>
  </si>
  <si>
    <t>GAVW2</t>
  </si>
  <si>
    <t>F33A73</t>
  </si>
  <si>
    <t>C35004</t>
  </si>
  <si>
    <t>17801-0P010</t>
  </si>
  <si>
    <t>CA9683</t>
  </si>
  <si>
    <t>GA380</t>
  </si>
  <si>
    <t>F96A83</t>
  </si>
  <si>
    <t>C35154</t>
  </si>
  <si>
    <t>1K0 129 620 D</t>
  </si>
  <si>
    <t>L1482</t>
  </si>
  <si>
    <t>GAVW619</t>
  </si>
  <si>
    <t>F1KA01</t>
  </si>
  <si>
    <t>C3594/1</t>
  </si>
  <si>
    <t>LX596</t>
  </si>
  <si>
    <t>C3698/3-2</t>
  </si>
  <si>
    <t>112 094 00 04</t>
  </si>
  <si>
    <t>LX3971S</t>
  </si>
  <si>
    <t>CA8768</t>
  </si>
  <si>
    <t>GA438</t>
  </si>
  <si>
    <t>F87A68</t>
  </si>
  <si>
    <t>C37153</t>
  </si>
  <si>
    <t>1J0 129 620</t>
  </si>
  <si>
    <t>LX1722</t>
  </si>
  <si>
    <t>GAVW621</t>
  </si>
  <si>
    <t>F86A02</t>
  </si>
  <si>
    <t>C3725</t>
  </si>
  <si>
    <t>CA9359</t>
  </si>
  <si>
    <t>GA293</t>
  </si>
  <si>
    <t>F93A59</t>
  </si>
  <si>
    <t>LX2024</t>
  </si>
  <si>
    <t>CA10236</t>
  </si>
  <si>
    <t>GAVW616</t>
  </si>
  <si>
    <t>F7LA01</t>
  </si>
  <si>
    <t>C39219</t>
  </si>
  <si>
    <t>955.110.131.10</t>
  </si>
  <si>
    <t>C43102</t>
  </si>
  <si>
    <t>07K 129 620</t>
  </si>
  <si>
    <t>LX2093</t>
  </si>
  <si>
    <t>CA10085</t>
  </si>
  <si>
    <t>GAVW625</t>
  </si>
  <si>
    <t>F7KA12</t>
  </si>
  <si>
    <t>CF10743</t>
  </si>
  <si>
    <t>CFI8092</t>
  </si>
  <si>
    <t>CF10553</t>
  </si>
  <si>
    <t>CF11183</t>
  </si>
  <si>
    <t>CF11173</t>
  </si>
  <si>
    <t>CA9332</t>
  </si>
  <si>
    <t>GA395</t>
  </si>
  <si>
    <t>F93A32</t>
  </si>
  <si>
    <t>GAC10</t>
  </si>
  <si>
    <t>04152-B1010</t>
  </si>
  <si>
    <t>OX1041</t>
  </si>
  <si>
    <t>CH10358</t>
  </si>
  <si>
    <t>G911</t>
  </si>
  <si>
    <t>OF10358</t>
  </si>
  <si>
    <t>05184526AA</t>
  </si>
  <si>
    <t>OX786D</t>
  </si>
  <si>
    <t>CH10955</t>
  </si>
  <si>
    <t>G3744</t>
  </si>
  <si>
    <t>OF10955</t>
  </si>
  <si>
    <t>G45</t>
  </si>
  <si>
    <t>OF8806</t>
  </si>
  <si>
    <t>OX795D</t>
  </si>
  <si>
    <t>CH10246</t>
  </si>
  <si>
    <t>G3751</t>
  </si>
  <si>
    <t>OF10246</t>
  </si>
  <si>
    <t>OX203D</t>
  </si>
  <si>
    <t>CH9641</t>
  </si>
  <si>
    <t>G70</t>
  </si>
  <si>
    <t>OF9641</t>
  </si>
  <si>
    <t>L321-14302</t>
  </si>
  <si>
    <t>05086301AA</t>
  </si>
  <si>
    <t>OX153D3</t>
  </si>
  <si>
    <t>CH9301</t>
  </si>
  <si>
    <t>G918</t>
  </si>
  <si>
    <t>OF9301</t>
  </si>
  <si>
    <t>OX1537DECO</t>
  </si>
  <si>
    <t>06D 115 466</t>
  </si>
  <si>
    <t>OX379D</t>
  </si>
  <si>
    <t>CH9911</t>
  </si>
  <si>
    <t>G313</t>
  </si>
  <si>
    <t>OF5562</t>
  </si>
  <si>
    <t>1371 199</t>
  </si>
  <si>
    <t>OX370D</t>
  </si>
  <si>
    <t>CH9954</t>
  </si>
  <si>
    <t>OF9954</t>
  </si>
  <si>
    <t>1100 696</t>
  </si>
  <si>
    <t>CH8530</t>
  </si>
  <si>
    <t>OF8530</t>
  </si>
  <si>
    <t>104 180 01 09</t>
  </si>
  <si>
    <t>OX104</t>
  </si>
  <si>
    <t>CH6848</t>
  </si>
  <si>
    <t>G971</t>
  </si>
  <si>
    <t>OF6848</t>
  </si>
  <si>
    <t>11 42 7 541 827</t>
  </si>
  <si>
    <t>OX1040</t>
  </si>
  <si>
    <t>CH10075</t>
  </si>
  <si>
    <t>OF10075</t>
  </si>
  <si>
    <t>OX1053</t>
  </si>
  <si>
    <t>CH8712</t>
  </si>
  <si>
    <t>G765</t>
  </si>
  <si>
    <t>OF8712</t>
  </si>
  <si>
    <t>11 42 1 427 908</t>
  </si>
  <si>
    <t>OX154</t>
  </si>
  <si>
    <t>CH8081</t>
  </si>
  <si>
    <t>G954</t>
  </si>
  <si>
    <t>OF8081</t>
  </si>
  <si>
    <t>05015171AA</t>
  </si>
  <si>
    <t>CH8158</t>
  </si>
  <si>
    <t>G112</t>
  </si>
  <si>
    <t>OF8158</t>
  </si>
  <si>
    <t>MA1056</t>
  </si>
  <si>
    <t>16546-86G00</t>
  </si>
  <si>
    <t>LX2559</t>
  </si>
  <si>
    <t>CA6850</t>
  </si>
  <si>
    <t>GAD294</t>
  </si>
  <si>
    <t>F68A50</t>
  </si>
  <si>
    <t>MA1184</t>
  </si>
  <si>
    <t>16546-JA00B</t>
  </si>
  <si>
    <t>CA10349</t>
  </si>
  <si>
    <t>GA1530</t>
  </si>
  <si>
    <t>ML1000</t>
  </si>
  <si>
    <t>OC715</t>
  </si>
  <si>
    <t>ML1001</t>
  </si>
  <si>
    <t>OC708</t>
  </si>
  <si>
    <t>PH16</t>
  </si>
  <si>
    <t>GP81</t>
  </si>
  <si>
    <t>OF16</t>
  </si>
  <si>
    <t>ML1002</t>
  </si>
  <si>
    <t>PH3593A</t>
  </si>
  <si>
    <t>GP6811</t>
  </si>
  <si>
    <t>OF3593H</t>
  </si>
  <si>
    <t>ML1003</t>
  </si>
  <si>
    <t>AW145</t>
  </si>
  <si>
    <t>PH3614</t>
  </si>
  <si>
    <t>GP58</t>
  </si>
  <si>
    <t>OF3614</t>
  </si>
  <si>
    <t>ML1005</t>
  </si>
  <si>
    <t>04781452AA</t>
  </si>
  <si>
    <t>OC718</t>
  </si>
  <si>
    <t>PH3600</t>
  </si>
  <si>
    <t>GP3600</t>
  </si>
  <si>
    <t>OF3600</t>
  </si>
  <si>
    <t>ML1006</t>
  </si>
  <si>
    <t>04884899AB</t>
  </si>
  <si>
    <t>OC705</t>
  </si>
  <si>
    <t>PH2</t>
  </si>
  <si>
    <t>GP68</t>
  </si>
  <si>
    <t>OF2</t>
  </si>
  <si>
    <t>ML1007</t>
  </si>
  <si>
    <t>OC721</t>
  </si>
  <si>
    <t>PH3980</t>
  </si>
  <si>
    <t>GP3980</t>
  </si>
  <si>
    <t>OF3980</t>
  </si>
  <si>
    <t>ML1008</t>
  </si>
  <si>
    <t>MD135737</t>
  </si>
  <si>
    <t>OC707</t>
  </si>
  <si>
    <t>PH7317</t>
  </si>
  <si>
    <t>GP149</t>
  </si>
  <si>
    <t>OF3593</t>
  </si>
  <si>
    <t>ML1009</t>
  </si>
  <si>
    <t>OC89</t>
  </si>
  <si>
    <t>PH4967</t>
  </si>
  <si>
    <t>GP157</t>
  </si>
  <si>
    <t>OF4967</t>
  </si>
  <si>
    <t>ML1010</t>
  </si>
  <si>
    <t>GP3675</t>
  </si>
  <si>
    <t>OF3675</t>
  </si>
  <si>
    <t>ML1011</t>
  </si>
  <si>
    <t>OC714</t>
  </si>
  <si>
    <t>PH5</t>
  </si>
  <si>
    <t>GP205</t>
  </si>
  <si>
    <t>OF5</t>
  </si>
  <si>
    <t>ML1012</t>
  </si>
  <si>
    <t>F3XA-6731-AA</t>
  </si>
  <si>
    <t>OC720</t>
  </si>
  <si>
    <t>PH3682</t>
  </si>
  <si>
    <t>OF3682</t>
  </si>
  <si>
    <t>ML1013</t>
  </si>
  <si>
    <t>OC1048</t>
  </si>
  <si>
    <t>PH3506</t>
  </si>
  <si>
    <t>GP44</t>
  </si>
  <si>
    <t>OF3506</t>
  </si>
  <si>
    <t>ML1014</t>
  </si>
  <si>
    <t>05069273AA</t>
  </si>
  <si>
    <t>OC711</t>
  </si>
  <si>
    <t>PH6607</t>
  </si>
  <si>
    <t>GP91</t>
  </si>
  <si>
    <t>OF6607</t>
  </si>
  <si>
    <t>ML1015</t>
  </si>
  <si>
    <t>OX258DECO</t>
  </si>
  <si>
    <t>CH9018</t>
  </si>
  <si>
    <t>G49</t>
  </si>
  <si>
    <t>OF9018</t>
  </si>
  <si>
    <t>ML1017</t>
  </si>
  <si>
    <t>OC217</t>
  </si>
  <si>
    <t>PH4386</t>
  </si>
  <si>
    <t>GP156</t>
  </si>
  <si>
    <t>OF4386</t>
  </si>
  <si>
    <t>ML1030</t>
  </si>
  <si>
    <t>OC614</t>
  </si>
  <si>
    <t>PH10060</t>
  </si>
  <si>
    <t>GP406</t>
  </si>
  <si>
    <t>OF10060</t>
  </si>
  <si>
    <t>ML2000</t>
  </si>
  <si>
    <t>OF-2870</t>
  </si>
  <si>
    <t>OC1241</t>
  </si>
  <si>
    <t>W713/16</t>
  </si>
  <si>
    <t>PH2825</t>
  </si>
  <si>
    <t>GP38</t>
  </si>
  <si>
    <t>OF2825</t>
  </si>
  <si>
    <t>W719/45</t>
  </si>
  <si>
    <t>06H 115 403</t>
  </si>
  <si>
    <t>OC1022</t>
  </si>
  <si>
    <t>PH10600</t>
  </si>
  <si>
    <t>GP407</t>
  </si>
  <si>
    <t>OF5403</t>
  </si>
  <si>
    <t>WK512/1</t>
  </si>
  <si>
    <t>1212 739</t>
  </si>
  <si>
    <t>KL181</t>
  </si>
  <si>
    <t>G8018</t>
  </si>
  <si>
    <t>GG986</t>
  </si>
  <si>
    <t>FGI133</t>
  </si>
  <si>
    <t>WK58</t>
  </si>
  <si>
    <t>KL670</t>
  </si>
  <si>
    <t>GG64</t>
  </si>
  <si>
    <t>FGI12</t>
  </si>
  <si>
    <t>WK612/2</t>
  </si>
  <si>
    <t>G3727</t>
  </si>
  <si>
    <t>GG46</t>
  </si>
  <si>
    <t>FGI19</t>
  </si>
  <si>
    <t>GG252</t>
  </si>
  <si>
    <t>WK614/11</t>
  </si>
  <si>
    <t>G6680</t>
  </si>
  <si>
    <t>GG187</t>
  </si>
  <si>
    <t>FGI50</t>
  </si>
  <si>
    <t>WK66</t>
  </si>
  <si>
    <t>F8XA-9155-AA</t>
  </si>
  <si>
    <t>KL687</t>
  </si>
  <si>
    <t>G4777</t>
  </si>
  <si>
    <t>GG63</t>
  </si>
  <si>
    <t>FGI27</t>
  </si>
  <si>
    <t>WK730/1</t>
  </si>
  <si>
    <t>1J0 201 511 A</t>
  </si>
  <si>
    <t>KL479</t>
  </si>
  <si>
    <t>G5870</t>
  </si>
  <si>
    <t>GG102</t>
  </si>
  <si>
    <t>FGI105</t>
  </si>
  <si>
    <t>G3802A</t>
  </si>
  <si>
    <t>GG47</t>
  </si>
  <si>
    <t>FGI11</t>
  </si>
  <si>
    <t>WK830</t>
  </si>
  <si>
    <t>12 68 2 313</t>
  </si>
  <si>
    <t>KL2</t>
  </si>
  <si>
    <t>G3829</t>
  </si>
  <si>
    <t>GG251</t>
  </si>
  <si>
    <t>FGI28</t>
  </si>
  <si>
    <t>C14210/2</t>
  </si>
  <si>
    <t>LX1241</t>
  </si>
  <si>
    <t>CA9269</t>
  </si>
  <si>
    <t>GA413R</t>
  </si>
  <si>
    <t>F92A69</t>
  </si>
  <si>
    <t>TL14610</t>
  </si>
  <si>
    <t>TL24651</t>
  </si>
  <si>
    <t>TL10111</t>
  </si>
  <si>
    <t>TL20195</t>
  </si>
  <si>
    <t>TL24457</t>
  </si>
  <si>
    <t>TL10241</t>
  </si>
  <si>
    <t>TL24466</t>
  </si>
  <si>
    <t>TL14612</t>
  </si>
  <si>
    <t>TL12222</t>
  </si>
  <si>
    <t>TL14477</t>
  </si>
  <si>
    <t>TL35581</t>
  </si>
  <si>
    <t>TL14670</t>
  </si>
  <si>
    <t>TL14476</t>
  </si>
  <si>
    <t>TL30001</t>
  </si>
  <si>
    <t>F44663</t>
  </si>
  <si>
    <t>F65277</t>
  </si>
  <si>
    <t>F65217</t>
  </si>
  <si>
    <t>TA54669</t>
  </si>
  <si>
    <t>TA34878</t>
  </si>
  <si>
    <t>F64711</t>
  </si>
  <si>
    <t>F33144</t>
  </si>
  <si>
    <t>TA45314</t>
  </si>
  <si>
    <t>TA35192</t>
  </si>
  <si>
    <t>TL24011</t>
  </si>
  <si>
    <t>TA35267</t>
  </si>
  <si>
    <t>TA25588</t>
  </si>
  <si>
    <t>TA35462</t>
  </si>
  <si>
    <t>F65285</t>
  </si>
  <si>
    <t>TA24278</t>
  </si>
  <si>
    <t>TL14460</t>
  </si>
  <si>
    <t>TA35672</t>
  </si>
  <si>
    <t>TA16202</t>
  </si>
  <si>
    <t>TA15669</t>
  </si>
  <si>
    <t>TA35642</t>
  </si>
  <si>
    <t>F21124</t>
  </si>
  <si>
    <t>TA23465</t>
  </si>
  <si>
    <t>TA25596</t>
  </si>
  <si>
    <t>F43178</t>
  </si>
  <si>
    <t>TA35323</t>
  </si>
  <si>
    <t>TA23592</t>
  </si>
  <si>
    <t>TA24731</t>
  </si>
  <si>
    <t>TL14006</t>
  </si>
  <si>
    <t>TA40004</t>
  </si>
  <si>
    <t>F65455</t>
  </si>
  <si>
    <t>F65574</t>
  </si>
  <si>
    <t>F60146</t>
  </si>
  <si>
    <t>TA34879</t>
  </si>
  <si>
    <t>TL25288</t>
  </si>
  <si>
    <t>TA44727</t>
  </si>
  <si>
    <t>TA45701</t>
  </si>
  <si>
    <t>TA56164</t>
  </si>
  <si>
    <t>TL34631</t>
  </si>
  <si>
    <t>TA35461</t>
  </si>
  <si>
    <t>TA25635</t>
  </si>
  <si>
    <t>TA24372</t>
  </si>
  <si>
    <t>F54714</t>
  </si>
  <si>
    <t>TA35414</t>
  </si>
  <si>
    <t>TL22500</t>
  </si>
  <si>
    <t>TL15436</t>
  </si>
  <si>
    <t>TA25324</t>
  </si>
  <si>
    <t>TA25405</t>
  </si>
  <si>
    <t>TA24378</t>
  </si>
  <si>
    <t>TA25655</t>
  </si>
  <si>
    <t>TA24880</t>
  </si>
  <si>
    <t>F20011</t>
  </si>
  <si>
    <t>TA35789</t>
  </si>
  <si>
    <t>TA50091</t>
  </si>
  <si>
    <t>TA43195</t>
  </si>
  <si>
    <t>TA24645</t>
  </si>
  <si>
    <t>F54794</t>
  </si>
  <si>
    <t>TA36149</t>
  </si>
  <si>
    <t>TA34995</t>
  </si>
  <si>
    <t>TA35397</t>
  </si>
  <si>
    <t>TA25418</t>
  </si>
  <si>
    <t>TA45650</t>
  </si>
  <si>
    <t>TA25653</t>
  </si>
  <si>
    <t>TA25456</t>
  </si>
  <si>
    <t>TA44688</t>
  </si>
  <si>
    <t>TL15839</t>
  </si>
  <si>
    <t>TA45090</t>
  </si>
  <si>
    <t>TA25306</t>
  </si>
  <si>
    <t>TA36121</t>
  </si>
  <si>
    <t>F55215</t>
  </si>
  <si>
    <t>TA33590</t>
  </si>
  <si>
    <t>TA35432</t>
  </si>
  <si>
    <t>TA45780</t>
  </si>
  <si>
    <t>TA35219</t>
  </si>
  <si>
    <t>TA11149</t>
  </si>
  <si>
    <t>TA26140</t>
  </si>
  <si>
    <t>TA34711</t>
  </si>
  <si>
    <t>TA35431</t>
  </si>
  <si>
    <t>TA25647</t>
  </si>
  <si>
    <t>TA55400</t>
  </si>
  <si>
    <t>TA25463</t>
  </si>
  <si>
    <t>TA36163</t>
  </si>
  <si>
    <t>TA13192</t>
  </si>
  <si>
    <t>TA14622</t>
  </si>
  <si>
    <t>F65238</t>
  </si>
  <si>
    <t>F55412</t>
  </si>
  <si>
    <t>TA16168</t>
  </si>
  <si>
    <t>TA25503</t>
  </si>
  <si>
    <t>TA35578</t>
  </si>
  <si>
    <t>TA25699</t>
  </si>
  <si>
    <t>F54604</t>
  </si>
  <si>
    <t>TA25651</t>
  </si>
  <si>
    <t>TA35528</t>
  </si>
  <si>
    <t>TA24831</t>
  </si>
  <si>
    <t>TA25048</t>
  </si>
  <si>
    <t>TA35433</t>
  </si>
  <si>
    <t>TA34886</t>
  </si>
  <si>
    <t>TA35670</t>
  </si>
  <si>
    <t>F65472</t>
  </si>
  <si>
    <t>TA25248</t>
  </si>
  <si>
    <t>TA26052</t>
  </si>
  <si>
    <t>TA15703</t>
  </si>
  <si>
    <t>TA25525</t>
  </si>
  <si>
    <t>TL29177</t>
  </si>
  <si>
    <t>F44705</t>
  </si>
  <si>
    <t>TA35820</t>
  </si>
  <si>
    <t>TA14347</t>
  </si>
  <si>
    <t>TA39155</t>
  </si>
  <si>
    <t>TL35895</t>
  </si>
  <si>
    <t>TA16200</t>
  </si>
  <si>
    <t>TL25545</t>
  </si>
  <si>
    <t>TA39156</t>
  </si>
  <si>
    <t>F64816</t>
  </si>
  <si>
    <t>TL36296</t>
  </si>
  <si>
    <t>TA26119</t>
  </si>
  <si>
    <t>TL20064</t>
  </si>
  <si>
    <t>TA35649</t>
  </si>
  <si>
    <t>TA55822</t>
  </si>
  <si>
    <t>TA35420</t>
  </si>
  <si>
    <t>TA35244</t>
  </si>
  <si>
    <t>TL38157</t>
  </si>
  <si>
    <t>F44710</t>
  </si>
  <si>
    <t>TA35227</t>
  </si>
  <si>
    <t>TA34721</t>
  </si>
  <si>
    <t>TA35556</t>
  </si>
  <si>
    <t>F64702</t>
  </si>
  <si>
    <t>TA35403</t>
  </si>
  <si>
    <t>TA35155</t>
  </si>
  <si>
    <t>TA25398</t>
  </si>
  <si>
    <t>F54618</t>
  </si>
  <si>
    <t>TA25582</t>
  </si>
  <si>
    <t>F65501</t>
  </si>
  <si>
    <t>TA36309</t>
  </si>
  <si>
    <t>F10131</t>
  </si>
  <si>
    <t>TA35150</t>
  </si>
  <si>
    <t>TA24722</t>
  </si>
  <si>
    <t>F44870</t>
  </si>
  <si>
    <t>F65239</t>
  </si>
  <si>
    <t>TA26067</t>
  </si>
  <si>
    <t>TA36274</t>
  </si>
  <si>
    <t>TA25634</t>
  </si>
  <si>
    <t>TL15505</t>
  </si>
  <si>
    <t>TA25301</t>
  </si>
  <si>
    <t>TA35819</t>
  </si>
  <si>
    <t>TA25657</t>
  </si>
  <si>
    <t>TA24712</t>
  </si>
  <si>
    <t>TA35534</t>
  </si>
  <si>
    <t>TA24343</t>
  </si>
  <si>
    <t>TA25499</t>
  </si>
  <si>
    <t>TA34852</t>
  </si>
  <si>
    <t>TA25507</t>
  </si>
  <si>
    <t>TA36167</t>
  </si>
  <si>
    <t>TA25372</t>
  </si>
  <si>
    <t>TA25249</t>
  </si>
  <si>
    <t>TA35707</t>
  </si>
  <si>
    <t>TA66313</t>
  </si>
  <si>
    <t>TA15604</t>
  </si>
  <si>
    <t>TL45526</t>
  </si>
  <si>
    <t>TA35553</t>
  </si>
  <si>
    <t>F55577</t>
  </si>
  <si>
    <t>TC25864</t>
  </si>
  <si>
    <t>F64621</t>
  </si>
  <si>
    <t>TC25869</t>
  </si>
  <si>
    <t>TA33380</t>
  </si>
  <si>
    <t>TC35519</t>
  </si>
  <si>
    <t>TL46128</t>
  </si>
  <si>
    <t>F65376</t>
  </si>
  <si>
    <t>TC26155</t>
  </si>
  <si>
    <t>TA35633</t>
  </si>
  <si>
    <t>TC36156</t>
  </si>
  <si>
    <t>TC35643</t>
  </si>
  <si>
    <t>TA46152</t>
  </si>
  <si>
    <t>TA26171</t>
  </si>
  <si>
    <t>TA25841</t>
  </si>
  <si>
    <t>TL45308</t>
  </si>
  <si>
    <t>TA36165</t>
  </si>
  <si>
    <t>TA36131</t>
  </si>
  <si>
    <t>TA36308</t>
  </si>
  <si>
    <t>TL15607</t>
  </si>
  <si>
    <t>TC35660</t>
  </si>
  <si>
    <t>TA25801</t>
  </si>
  <si>
    <t>TL25609</t>
  </si>
  <si>
    <t>TA45512</t>
  </si>
  <si>
    <t>TA34877</t>
  </si>
  <si>
    <t>TL25274</t>
  </si>
  <si>
    <t>TC15873</t>
  </si>
  <si>
    <t>TL25536</t>
  </si>
  <si>
    <t>TC35479</t>
  </si>
  <si>
    <t>TA45091</t>
  </si>
  <si>
    <t>TL15313</t>
  </si>
  <si>
    <t>TA47039</t>
  </si>
  <si>
    <t>TC59185</t>
  </si>
  <si>
    <t>TA24375</t>
  </si>
  <si>
    <t>F54672</t>
  </si>
  <si>
    <t>F10035</t>
  </si>
  <si>
    <t>TC25764</t>
  </si>
  <si>
    <t>TA29152</t>
  </si>
  <si>
    <t>TA39183</t>
  </si>
  <si>
    <t>TA26118</t>
  </si>
  <si>
    <t>TA26280</t>
  </si>
  <si>
    <t>TC38188</t>
  </si>
  <si>
    <t>TC25572</t>
  </si>
  <si>
    <t>TA26153</t>
  </si>
  <si>
    <t>TC25876</t>
  </si>
  <si>
    <t>TL25276</t>
  </si>
  <si>
    <t>TA35775</t>
  </si>
  <si>
    <t>TA36151</t>
  </si>
  <si>
    <t>F20030</t>
  </si>
  <si>
    <t>TA25594</t>
  </si>
  <si>
    <t>TA36116</t>
  </si>
  <si>
    <t>TA35546</t>
  </si>
  <si>
    <t>TL20073</t>
  </si>
  <si>
    <t>F10021</t>
  </si>
  <si>
    <t>TA35625</t>
  </si>
  <si>
    <t>TA36272</t>
  </si>
  <si>
    <t>TC45871</t>
  </si>
  <si>
    <t>TC25870</t>
  </si>
  <si>
    <t>TA26283</t>
  </si>
  <si>
    <t>TA46279</t>
  </si>
  <si>
    <t>TL25702</t>
  </si>
  <si>
    <t>TC15389</t>
  </si>
  <si>
    <t>TC15439</t>
  </si>
  <si>
    <t>TL25247</t>
  </si>
  <si>
    <t>F55523</t>
  </si>
  <si>
    <t>F76160</t>
  </si>
  <si>
    <t>TL36135</t>
  </si>
  <si>
    <t>TC45383</t>
  </si>
  <si>
    <t>TA26306</t>
  </si>
  <si>
    <t>TA37492</t>
  </si>
  <si>
    <t>TA45568</t>
  </si>
  <si>
    <t>TA36102</t>
  </si>
  <si>
    <t>TA26199</t>
  </si>
  <si>
    <t>TL35234</t>
  </si>
  <si>
    <t>TA35410</t>
  </si>
  <si>
    <t>TA26064</t>
  </si>
  <si>
    <t>TA34838</t>
  </si>
  <si>
    <t>TA45105</t>
  </si>
  <si>
    <t>TA36122</t>
  </si>
  <si>
    <t>TL15309</t>
  </si>
  <si>
    <t>TA25089</t>
  </si>
  <si>
    <t>TL15315</t>
  </si>
  <si>
    <t>TA35880</t>
  </si>
  <si>
    <t>TA16183</t>
  </si>
  <si>
    <t>TL16311</t>
  </si>
  <si>
    <t>TL25608</t>
  </si>
  <si>
    <t>TL14459</t>
  </si>
  <si>
    <t>TL44757</t>
  </si>
  <si>
    <t>TA55521</t>
  </si>
  <si>
    <t>TL26127</t>
  </si>
  <si>
    <t>Purolator Tech</t>
  </si>
  <si>
    <t>1239208S01</t>
  </si>
  <si>
    <t>1231304S01</t>
  </si>
  <si>
    <t>1230224S01</t>
  </si>
  <si>
    <t>1230344S01</t>
  </si>
  <si>
    <t>1231162S01</t>
  </si>
  <si>
    <t>1230226S01</t>
  </si>
  <si>
    <t>1231301S01</t>
  </si>
  <si>
    <t>1230244S01</t>
  </si>
  <si>
    <t>1230229S01</t>
  </si>
  <si>
    <t>1253049S01</t>
  </si>
  <si>
    <t>1233290S01</t>
  </si>
  <si>
    <t>1230251S01</t>
  </si>
  <si>
    <t>1230241S01</t>
  </si>
  <si>
    <t>1231352S01</t>
  </si>
  <si>
    <t>UF44663</t>
  </si>
  <si>
    <t>UF65277</t>
  </si>
  <si>
    <t>UF65217</t>
  </si>
  <si>
    <t>1240561S01</t>
  </si>
  <si>
    <t>1240434S01</t>
  </si>
  <si>
    <t>UF64711</t>
  </si>
  <si>
    <t>UF33144</t>
  </si>
  <si>
    <t>1240442S01</t>
  </si>
  <si>
    <t>1231160S01</t>
  </si>
  <si>
    <t>1240450S01</t>
  </si>
  <si>
    <t>1240383S01</t>
  </si>
  <si>
    <t>1240472S01</t>
  </si>
  <si>
    <t>UF65285</t>
  </si>
  <si>
    <t>1240315S01</t>
  </si>
  <si>
    <t>1230239S01</t>
  </si>
  <si>
    <t>1240496S01</t>
  </si>
  <si>
    <t>1223965S01</t>
  </si>
  <si>
    <t>1240492S01</t>
  </si>
  <si>
    <t>UF21124</t>
  </si>
  <si>
    <t>1240313S01</t>
  </si>
  <si>
    <t>1240385S01</t>
  </si>
  <si>
    <t>UF43178</t>
  </si>
  <si>
    <t>1240454S01</t>
  </si>
  <si>
    <t>1240314S01</t>
  </si>
  <si>
    <t>1240334S01</t>
  </si>
  <si>
    <t>1230231S01</t>
  </si>
  <si>
    <t>UF65455</t>
  </si>
  <si>
    <t>UF65574</t>
  </si>
  <si>
    <t>UF60146</t>
  </si>
  <si>
    <t>1240435S01</t>
  </si>
  <si>
    <t>1231315S01</t>
  </si>
  <si>
    <t>1240533S01</t>
  </si>
  <si>
    <t>1240552S01</t>
  </si>
  <si>
    <t>1224104S01</t>
  </si>
  <si>
    <t>1231354S01</t>
  </si>
  <si>
    <t>1240471S01</t>
  </si>
  <si>
    <t>1240387S01</t>
  </si>
  <si>
    <t>UF54714</t>
  </si>
  <si>
    <t>1240462S01</t>
  </si>
  <si>
    <t>1231157S01</t>
  </si>
  <si>
    <t>1230264S01</t>
  </si>
  <si>
    <t>1240358S01</t>
  </si>
  <si>
    <t>1240366S01</t>
  </si>
  <si>
    <t>1240321S01</t>
  </si>
  <si>
    <t>1240392S01</t>
  </si>
  <si>
    <t>1240342S01</t>
  </si>
  <si>
    <t>UF20011</t>
  </si>
  <si>
    <t>1240501S01</t>
  </si>
  <si>
    <t>1240325S01</t>
  </si>
  <si>
    <t>UF54794</t>
  </si>
  <si>
    <t>1240518S01</t>
  </si>
  <si>
    <t>1240438S01</t>
  </si>
  <si>
    <t>1240459S01</t>
  </si>
  <si>
    <t>1240367S01</t>
  </si>
  <si>
    <t>1240550S01</t>
  </si>
  <si>
    <t>1240391S01</t>
  </si>
  <si>
    <t>1240370S01</t>
  </si>
  <si>
    <t>1240532S01</t>
  </si>
  <si>
    <t>1286073S01</t>
  </si>
  <si>
    <t>1240535S01</t>
  </si>
  <si>
    <t>1240357S01</t>
  </si>
  <si>
    <t>1240513S01</t>
  </si>
  <si>
    <t>UF55215</t>
  </si>
  <si>
    <t>1240419S01</t>
  </si>
  <si>
    <t>1240466S01</t>
  </si>
  <si>
    <t>1240553S01</t>
  </si>
  <si>
    <t>1240444S01</t>
  </si>
  <si>
    <t>1240301S01</t>
  </si>
  <si>
    <t>1240411S01</t>
  </si>
  <si>
    <t>1240425S01</t>
  </si>
  <si>
    <t>1240465S01</t>
  </si>
  <si>
    <t>1240388S01</t>
  </si>
  <si>
    <t>1240564S01</t>
  </si>
  <si>
    <t>1240371S01</t>
  </si>
  <si>
    <t>1223972S01</t>
  </si>
  <si>
    <t>1240302S01</t>
  </si>
  <si>
    <t>UF65238</t>
  </si>
  <si>
    <t>UF55412</t>
  </si>
  <si>
    <t>1240311S01</t>
  </si>
  <si>
    <t>1240374S01</t>
  </si>
  <si>
    <t>1240482S01</t>
  </si>
  <si>
    <t>1240397S01</t>
  </si>
  <si>
    <t>UF54604</t>
  </si>
  <si>
    <t>1240389S01</t>
  </si>
  <si>
    <t>1240477S01</t>
  </si>
  <si>
    <t>1240337S01</t>
  </si>
  <si>
    <t>1240347S01</t>
  </si>
  <si>
    <t>1240467S01</t>
  </si>
  <si>
    <t>1240437S01</t>
  </si>
  <si>
    <t>1240494S01</t>
  </si>
  <si>
    <t>UF65472</t>
  </si>
  <si>
    <t>1240352S01</t>
  </si>
  <si>
    <t>1240404S01</t>
  </si>
  <si>
    <t>1240309S01</t>
  </si>
  <si>
    <t>1240376S01</t>
  </si>
  <si>
    <t>1292405S01</t>
  </si>
  <si>
    <t>UF44705</t>
  </si>
  <si>
    <t>1284680S01</t>
  </si>
  <si>
    <t>1231366S01</t>
  </si>
  <si>
    <t>1223942S01</t>
  </si>
  <si>
    <t>1345700S01</t>
  </si>
  <si>
    <t>1284681S01</t>
  </si>
  <si>
    <t>UF64816</t>
  </si>
  <si>
    <t>1303432S01</t>
  </si>
  <si>
    <t>1240409S01</t>
  </si>
  <si>
    <t>1230340S01</t>
  </si>
  <si>
    <t>1240493S01</t>
  </si>
  <si>
    <t>1240569S01</t>
  </si>
  <si>
    <t>1240463S01</t>
  </si>
  <si>
    <t>1240446S01</t>
  </si>
  <si>
    <t>1231374S01</t>
  </si>
  <si>
    <t>UF44710</t>
  </si>
  <si>
    <t>1240445S01</t>
  </si>
  <si>
    <t>1240428S01</t>
  </si>
  <si>
    <t>1240480S01</t>
  </si>
  <si>
    <t>UF64702</t>
  </si>
  <si>
    <t>1240460S01</t>
  </si>
  <si>
    <t>1240441S01</t>
  </si>
  <si>
    <t>1240365S01</t>
  </si>
  <si>
    <t>UF54618</t>
  </si>
  <si>
    <t>1240380S01</t>
  </si>
  <si>
    <t>UF65501</t>
  </si>
  <si>
    <t>1240522S01</t>
  </si>
  <si>
    <t>UF10131</t>
  </si>
  <si>
    <t>1240440S01</t>
  </si>
  <si>
    <t>1240332S01</t>
  </si>
  <si>
    <t>UF44870</t>
  </si>
  <si>
    <t>UF65239</t>
  </si>
  <si>
    <t>1240406S01</t>
  </si>
  <si>
    <t>1223975S01</t>
  </si>
  <si>
    <t>1240386S01</t>
  </si>
  <si>
    <t>1230269S01</t>
  </si>
  <si>
    <t>1240355S01</t>
  </si>
  <si>
    <t>1240503S01</t>
  </si>
  <si>
    <t>1240394S01</t>
  </si>
  <si>
    <t>1240330S01</t>
  </si>
  <si>
    <t>1240478S01</t>
  </si>
  <si>
    <t>1240318S01</t>
  </si>
  <si>
    <t>1240373S01</t>
  </si>
  <si>
    <t>1240431S01</t>
  </si>
  <si>
    <t>1240375S01</t>
  </si>
  <si>
    <t>1223895S01</t>
  </si>
  <si>
    <t>1240361S01</t>
  </si>
  <si>
    <t>1240353S01</t>
  </si>
  <si>
    <t>1240497S01</t>
  </si>
  <si>
    <t>1240571S01</t>
  </si>
  <si>
    <t>1240307S01</t>
  </si>
  <si>
    <t>1231384S01</t>
  </si>
  <si>
    <t>1240479S01</t>
  </si>
  <si>
    <t>UF55577</t>
  </si>
  <si>
    <t>1240589S01</t>
  </si>
  <si>
    <t>UF64621</t>
  </si>
  <si>
    <t>1240590S01</t>
  </si>
  <si>
    <t>1240599S01</t>
  </si>
  <si>
    <t>1231386S01</t>
  </si>
  <si>
    <t>UF65376</t>
  </si>
  <si>
    <t>1240594S01</t>
  </si>
  <si>
    <t>1240490S01</t>
  </si>
  <si>
    <t>1240610S01</t>
  </si>
  <si>
    <t>1240601S01</t>
  </si>
  <si>
    <t>1307714S01</t>
  </si>
  <si>
    <t>1240413S01</t>
  </si>
  <si>
    <t>1240403S01</t>
  </si>
  <si>
    <t>1231380S01</t>
  </si>
  <si>
    <t>1240520S01</t>
  </si>
  <si>
    <t>1240521S01</t>
  </si>
  <si>
    <t>1230271S01</t>
  </si>
  <si>
    <t>1240603S01</t>
  </si>
  <si>
    <t>1240400S01</t>
  </si>
  <si>
    <t>1257444S01</t>
  </si>
  <si>
    <t>1240546S01</t>
  </si>
  <si>
    <t>1240433S01</t>
  </si>
  <si>
    <t>1231308S01</t>
  </si>
  <si>
    <t>1240578S01</t>
  </si>
  <si>
    <t>1231331S01</t>
  </si>
  <si>
    <t>1240597S01</t>
  </si>
  <si>
    <t>1240536S01</t>
  </si>
  <si>
    <t>1230255S01</t>
  </si>
  <si>
    <t>1240556S01</t>
  </si>
  <si>
    <t>1295393S01</t>
  </si>
  <si>
    <t>1240320S01</t>
  </si>
  <si>
    <t>UF54672</t>
  </si>
  <si>
    <t>UF10035</t>
  </si>
  <si>
    <t>1240586S01</t>
  </si>
  <si>
    <t>1284674S01</t>
  </si>
  <si>
    <t>1295285S01</t>
  </si>
  <si>
    <t>1240408S01</t>
  </si>
  <si>
    <t>1223976S01</t>
  </si>
  <si>
    <t>1240613S01</t>
  </si>
  <si>
    <t>1240584S01</t>
  </si>
  <si>
    <t>1240412S01</t>
  </si>
  <si>
    <t>1240592S01</t>
  </si>
  <si>
    <t>1302937S01</t>
  </si>
  <si>
    <t>1240498S01</t>
  </si>
  <si>
    <t>1240519S01</t>
  </si>
  <si>
    <t>UF20030</t>
  </si>
  <si>
    <t>1240384S01</t>
  </si>
  <si>
    <t>1307707S01</t>
  </si>
  <si>
    <t>1224323S01</t>
  </si>
  <si>
    <t>1253065S01</t>
  </si>
  <si>
    <t>UF10021</t>
  </si>
  <si>
    <t>1240489S01</t>
  </si>
  <si>
    <t>1223675S01</t>
  </si>
  <si>
    <t>1240620S01</t>
  </si>
  <si>
    <t>1240591S01</t>
  </si>
  <si>
    <t>1223974S01</t>
  </si>
  <si>
    <t>1223946S01</t>
  </si>
  <si>
    <t>1231344S01</t>
  </si>
  <si>
    <t>1240573S01</t>
  </si>
  <si>
    <t>1240575S01</t>
  </si>
  <si>
    <t>1231306S01</t>
  </si>
  <si>
    <t>UF55523</t>
  </si>
  <si>
    <t>1306531S01</t>
  </si>
  <si>
    <t>1240615S01</t>
  </si>
  <si>
    <t>1240414S01</t>
  </si>
  <si>
    <t>1240523S01</t>
  </si>
  <si>
    <t>1240549S01</t>
  </si>
  <si>
    <t>1240509S01</t>
  </si>
  <si>
    <t>1224099S01</t>
  </si>
  <si>
    <t>1231356S01</t>
  </si>
  <si>
    <t>1240461S01</t>
  </si>
  <si>
    <t>1240405S01</t>
  </si>
  <si>
    <t>1240430S01</t>
  </si>
  <si>
    <t>1240537S01</t>
  </si>
  <si>
    <t>1240514S01</t>
  </si>
  <si>
    <t>1230253S01</t>
  </si>
  <si>
    <t>1240350S01</t>
  </si>
  <si>
    <t>1230257S01</t>
  </si>
  <si>
    <t>1240506S01</t>
  </si>
  <si>
    <t>1224324S01</t>
  </si>
  <si>
    <t>1257424S01</t>
  </si>
  <si>
    <t>1257388S01</t>
  </si>
  <si>
    <t>1230237S01</t>
  </si>
  <si>
    <t>1231376S01</t>
  </si>
  <si>
    <t>1240565S01</t>
  </si>
  <si>
    <t>1231348S01</t>
  </si>
  <si>
    <t>Ligero</t>
  </si>
  <si>
    <t>BMW 1986-88 325, 1984-87 325e, 1986-87 325eS, 1987-91 325i, 1989-93 325i Convertible, 1987-91 325is, 1988-91 325iX, 1989-90 525i, 1982-88 528e, 1985-93 MERCEDES-BENZ 190E, 1987-89 260E, 1988-89 300CE, 1986-93 300E, 1993 300E 4Matic, 1988-91 300SE, 1988-91 300SEL, 1988-92 300TE, 1990-93 300TE 4Matic</t>
  </si>
  <si>
    <t>NISSAN 2005-10 Camiones, 1990-94 D21 Pickup, 1993-01 Estacas, 1998-04 Frontier, 1995-04 Pickup, 2000-04 Xterra</t>
  </si>
  <si>
    <t>FORD 1997-01 Explorer, 2001-03 Explorer Sport, 2001-05 Explorer Sport Trac, 1998-01 F-100 Ranger, 1997-11 Ranger, 2001-10 MAZDA B2300 Pickup, 1998-01 B2500 Pickup, 1998-08 B3000 Pickup, 1998-10 B4000 Pickup, 1997-01 MERCURY Mountaineer</t>
  </si>
  <si>
    <t>CHEVROLET 2004-11 Aveo, 2006-11 Aveo5, 2006-10 PONTIAC G3, 2009 G3 Wave, 2005-08 Wave, 2004-09 SUZUKI Swift+</t>
  </si>
  <si>
    <t>DODGE 2002-10 Ram 1500 Pickup, 2003-10 Ram 2500 Pickup, 2003-09 Ram 3500 Pickup, 2007-09 Ram 3500HD Chassis Cab, 2011-18 RAM 1500 Pickup, 2011-18 2500 Pickup, 2011-18 3500 Pickup, 2014-18 3500HD Chassis Cab, 2014-18 4500HD Chassis Cab, 2014-18 5500HD Chassis Cab</t>
  </si>
  <si>
    <t>CHRYSLER 2011-14 200, 2007-09 Cirrus, 2007-10 Sebring, 2001-10 Town &amp; Country, 2001-03 Voyager, 2008-14 DODGE Avenger, 2001-07 Caravan, 2001-10 Grand Caravan, 2009-10 VOLKSWAGEN Routan</t>
  </si>
  <si>
    <t>NISSAN 2015-17 Micra, 2012-18 Versa, 2014-18 Versa Note</t>
  </si>
  <si>
    <t>CHEVROLET 2015-18 City Express, 2014-18 INFINITI Q50, 2009-14 NISSAN Cube, 2013-18 NV200, 2007-12 Versa</t>
  </si>
  <si>
    <t>FORD 2007-18 Expedition, 2007-17 Expedition EL, 2009-18 F-150 Pickup, 2010-14 F-150 SVT Raptor, 2008-16 F-250 Super Duty Pickup, 2014-16 F-350 Super Duty Chassis Cab, 2008-16 F-350 Super Duty Pickup, 2008-16 F-450 Super Duty Chassis Cab, 2011 F-450 Super Duty Pickup, 2008-16 F-550 Super Duty Chassis Cab, 2011-18 F59 Stripped Chassis, 2011-16 Lobo, 2007-18 LINCOLN Navigator</t>
  </si>
  <si>
    <t>VOLKSWAGEN 2012-14 Beetle, 2005-10 Bora, 2010-14 Golf, 2005-14 Jetta, 2013-15 Jetta SportWagen, 2012-15 Passat, 2006-09 Rabbit</t>
  </si>
  <si>
    <t>FORD 2001-12 Escape, 2000-01 Sable, 2000-07 Taurus, 2001-11 MAZDA Tribute, 2005-11 MERCURY Mariner, 2000-05 Sable</t>
  </si>
  <si>
    <t>FORD 1986-97 Aerostar, 1988-90 Bronco II, 1991-94 Explorer, 1990 Probe, 1988-94 Ranger, 1994-95 Sable, 1986-95 Taurus, 1995-00 Windstar, 1988-94 LINCOLN Continental, 1994 MAZDA B2300 Pickup, 1994 B3000 Pickup, 1994 B4000 Pickup, 1991-94 Navajo, 1986-95 MERCURY Sable</t>
  </si>
  <si>
    <t>FORD 2003-10 Explorer, 2004-10 Explorer Sport Trac, 2006-08 F-150 Pickup, 2005-10 F-250 Super Duty Pickup, 2005-10 F-350 Super Duty Pickup, 2005-18 F-450 Super Duty Chassis Cab, 2011 F-450 Super Duty Pickup, 2006-09 F53 Stripped Chassis, 2005-18 F-550 Super Duty Chassis Cab, 2016-18 Focus, 2011-13 Lobo, 2005-14 Mustang, 2004-05 Thunderbird, 2003-05 LINCOLN Aviator, 2017-18 Continental, 2003-06 LS, 2006-08 Mark LT, 2003-10 MERCURY Mountaineer</t>
  </si>
  <si>
    <t>FORD 1995-97 Explorer, 1996-97 F-100 Ranger, 1995-97 Ranger, 1996-03 Windstar, 1995-97 MAZDA B2300 Pickup, 1995-97 B3000 Pickup, 1995-97 B4000 Pickup</t>
  </si>
  <si>
    <t>NISSAN 2007-12 Sentra</t>
  </si>
  <si>
    <t>DODGE 2003-09 Ram 2500 Pickup, 2003-09 Ram 3500 Pickup</t>
  </si>
  <si>
    <t>MINI 2002-08 Cooper</t>
  </si>
  <si>
    <t>DODGE 2007-10 Caliber, 2007-10 JEEP Compass, 2007-10 Patriot</t>
  </si>
  <si>
    <t>CHEVROLET 1997 Camaro, 1997-10 DODGE Dakota, 1998-03 Durango, 1994-02 Ram 1500 Pickup, 1994-02 Ram 2500 Pickup, 1994-02 Ram 3500 Pickup, 1987-01 JEEP Cherokee, 1987-92 Comanche, 1987-90 Wagoneer, 2006-09 MITSUBISHI Raider, 2011 RAM Dakota</t>
  </si>
  <si>
    <t>JEEP 2006-10 Commander, 2005-10 Grand Cherokee, 2002-07 Liberty</t>
  </si>
  <si>
    <t>FORD 2000-04 Focus</t>
  </si>
  <si>
    <t>CHRYSLER 2001-06 Cirrus, 2006 Sebring, 2001-06 Sebring Convertible, 2001-05 Sebring Sedan, 2001-06 DODGE Stratus Sedan</t>
  </si>
  <si>
    <t>FORD 1987-96 Bronco, 1987-96 E-150 Econoline, 1987-96 E-250 Econoline, 1987-96 E-350 Econoline, 1996 Econoline Super Duty, 1988-97 F Super Duty, 1987-96 F-150 Pickup, 1987-97 F-250 Pickup, 1987-97 F-350 Pickup, 1988-97 F-450 Super Duty Chassis Cab, 1988-97 F53 Stripped Chassis</t>
  </si>
  <si>
    <t>MITSUBISHI 2008-13 Lancer, 2008-12 Lancer Evolution, 2009-13 Lancer Ralliart, 2010-13 Lancer Sportback, 2007-12 Outlander, 2011-12 Outlander Sport, 2011-12 RVR</t>
  </si>
  <si>
    <t>FORD 2013-18 Escape, 2012-18 Focus, 2014-16 Transit Connect, 2015-18 LINCOLN MKC</t>
  </si>
  <si>
    <t>VOLKSWAGEN 1995-02 Cabrio, 1993-99 Golf, 1994-99 GTI, 1993-99 Jetta</t>
  </si>
  <si>
    <t>FORD 2002-10 Explorer, 2007-10 Explorer Sport Trac, 2003-05 LINCOLN Aviator, 2002-10 MERCURY Mountaineer</t>
  </si>
  <si>
    <t>HONDA 2006-15 Civic</t>
  </si>
  <si>
    <t>MAZDA 2004-13 Mazda3, 2007-13 Mazda3 MazdaSpeed, 2009-13 Mazda3 Sport, 2006-17 Mazda5</t>
  </si>
  <si>
    <t>CHRYSLER 2000-02 Neon, 2000-05 DODGE Neon, 2003-05 SX, 2000-01 PLYMOUTH Neon</t>
  </si>
  <si>
    <t>DODGE 2009-18 Journey</t>
  </si>
  <si>
    <t>CHEVROLET 1997-05 Blazer, 1997-04 S-10 Pickup, 2000-03 S-10 Xtreme, 2002-04 Silverado 1500 Pickup, 2002-06 Suburban 1500, 2002-06 Tahoe, 1998-01 GMC Envoy, 1997-05 Jimmy, 2002-05 Sierra 1500 Pickup, 1997-04 Sonoma Pickup, 2002-06 Yukon, 2002-05 Yukon XL 1500, 1997-00 ISUZU Hombre, 1997-01 OLDSMOBILE Bravada</t>
  </si>
  <si>
    <t>HONDA 2007-09 CR-V</t>
  </si>
  <si>
    <t>FORD 2011-13 Fiesta</t>
  </si>
  <si>
    <t>CHEVROLET 2004-10 Optra, 2004-08 SUZUKI Forenza, 2005-08 Reno</t>
  </si>
  <si>
    <t>DODGE 2006-10 Attitude, 2006-11 HYUNDAI Accent, 2006-11 KIA Rio, 2006-11 Rio5</t>
  </si>
  <si>
    <t>CHEVROLET 2001-14 Express 1500 Van, 2001-16 Express 2500 Van, 2001-16 Express 3500 Van, 2009-16 Express 4500 Van, 2001-14 GMC Savana 1500 Van, 2001-17 Savana 2500 Van, 2001-16 Savana 3500 Van, 2009-16 Savana 4500 Van</t>
  </si>
  <si>
    <t>DODGE 2011-12 Caliber, 2011-18 JEEP Compass, 2011-17 Patriot</t>
  </si>
  <si>
    <t>ACURA 2004-08 TSX, 2003-07 HONDA Accord</t>
  </si>
  <si>
    <t>TOYOTA 2003-09 4Runner, 2007-09 FJ Cruiser, 2005-15 Tacoma, 2005-08 Tacoma X-Runner, 2005-12 Tundra</t>
  </si>
  <si>
    <t>FORD 2007-14 Edge, 2011-18 Explorer, 2009-18 Flex, 2010-12 Fusion, 2013-18 Police Interceptor Sedan, 2013-18 Police Interceptor Utility, 2014-18 Special Service Police Sedan, 2008-18 Taurus, 2008-09 Taurus X, 2009-16 LINCOLN MKS, 2010-18 MKT, 2007-17 MKX, 2007-12 MKZ, 2007-15 MAZDA CX-9, 2009-13 Mazda6, 2008-09 MERCURY Sable</t>
  </si>
  <si>
    <t>TOYOTA 1985-95 4Runner, 1982-85 Celica, 1985-95 Pickup Truck</t>
  </si>
  <si>
    <t>ACURA 2007-09 MDX, 2005-10 HONDA Odyssey</t>
  </si>
  <si>
    <t>FORD 2005-06 Expedition, 2004-08 F-150 Pickup, 2005-07 F-250 Super Duty Pickup, 2005-07 F-350 Super Duty Pickup, 2006-08 LINCOLN Mark LT, 2005-06 Navigator</t>
  </si>
  <si>
    <t>MERCURY 1993-02 Villager, 1993-02 NISSAN Quest</t>
  </si>
  <si>
    <t>CHRYSLER 1995-00 Cirrus, 1996-00 Sebring Convertible, 1995-00 DODGE Stratus, 1996-00 PLYMOUTH Breeze</t>
  </si>
  <si>
    <t>DODGE 2007-11 Nitro, 2008-12 JEEP Liberty</t>
  </si>
  <si>
    <t>FORD 2007-14 Expedition, 2007-14 Expedition EL, 2002-03 Explorer, 2001-03 Explorer Sport, 2002-03 Explorer Sport Trac, 2008-14 Focus, 2006-07 Freestar, 2004-11 Ranger, 2007-14 LINCOLN Navigator, 2004-10 MAZDA B2300 Pickup, 2004-08 B3000 Pickup, 2004-10 B4000 Pickup, 2006-07 MERCURY Monterey, 2002-03 Mountaineer</t>
  </si>
  <si>
    <t>HONDA 1998-02 Accord</t>
  </si>
  <si>
    <t>HONDA 2009-14 Fit</t>
  </si>
  <si>
    <t>NISSAN 2007-12 Altima, 2007-11 Altima Hybrid</t>
  </si>
  <si>
    <t>MAZDA 2007-12 CX-7, 2003-08 Mazda6</t>
  </si>
  <si>
    <t>HYUNDAI 2017-18 Santa Fe, 2015-18 KIA Sedona, 2016-19 Sorento</t>
  </si>
  <si>
    <t>HYUNDAI 2012-17 Accent, 2012-18 Veloster, 2012-17 KIA Rio, 2012-18 Soul</t>
  </si>
  <si>
    <t>HYUNDAI 2016-18 Tucson, 2017-18 KIA Sportage</t>
  </si>
  <si>
    <t>JEEP 1993-96 Grand Cherokee, 1993 Grand Wagoneer</t>
  </si>
  <si>
    <t>HONDA 2010-11 CR-V</t>
  </si>
  <si>
    <t>CHEVROLET 2008-12 Colorado, 2010-12 Colorado Chassis Cab, 2008-12 GMC Canyon, 2010-12 Canyon Chassis Cab, 2008-10 HUMMER H3, 2009-10 H3T, 2008 ISUZU i-290, 2008 i-370</t>
  </si>
  <si>
    <t>DODGE 2004-06 Verna, 2000-05 HYUNDAI Accent</t>
  </si>
  <si>
    <t>MITSUBISHI 2002-07 Lancer, 2003-06 Lancer Evolution, 2004-10 Lancer Sportback, 1997-02 Mirage, 2003-06 Outlander</t>
  </si>
  <si>
    <t>ACURA 2001-06 MDX, 2003-08 HONDA Pilot</t>
  </si>
  <si>
    <t>FORD 1997-03 Escort, 1997-99 MERCURY Tracer</t>
  </si>
  <si>
    <t>TOYOTA 2001-05 RAV4</t>
  </si>
  <si>
    <t>FORD 2006-12 Fusion, 2009-13 MAZDA Mazda6, 2006-11 MERCURY Milan</t>
  </si>
  <si>
    <t>CHEVROLET 2000-03 S-10 Pickup, 2000-03 GMC Sonoma Pickup, 1998-02 SATURN SC1 Coupe, 1998-02 SC2 Coupe, 1998-02 SL Sedan, 1998-02 SL1 Sedan, 1998-02 SL2 Sedan, 1998-99 SW1 Wagon, 1998-01 SW2 Wagon</t>
  </si>
  <si>
    <t>HONDA 2008-12 Accord, 2012-15 Crosstour</t>
  </si>
  <si>
    <t>FORD 1996-98 Explorer, 1997 MERCURY Mountaineer</t>
  </si>
  <si>
    <t>HONDA 2012-14 CR-V</t>
  </si>
  <si>
    <t>CHRYSLER 2005-10 PT Cruiser</t>
  </si>
  <si>
    <t>FORD 2006-09 Escape, 2005-09 Escape Hybrid, 2006-09 Fusion, 2001-07 Mondeo, 2007-09 MAZDA CX-7, 2004-09 Mazda3, 2007-09 Mazda3 MazdaSpeed, 2006-10 Mazda5, 2003-11 Mazda6, 2008-10 Tribute, 2008-10 Tribute Hybrid, 2006-10 MERCURY Mariner, 2006-10 Mariner Hybrid, 2006-09 Milan</t>
  </si>
  <si>
    <t>FORD 2004-07 Freestar, 2002-05 Thunderbird, 2000-03 JAGUAR S-Type, 2000-06 LINCOLN LS, 2004-07 MERCURY Monterey</t>
  </si>
  <si>
    <t>JEEP 2007-18 Wrangler, 2007-18 Wrangler Unlimited</t>
  </si>
  <si>
    <t>HONDA 2007-08 Fit</t>
  </si>
  <si>
    <t>FORD 1990-94 Ghia, 1996-99 Sable, 1996-99 Taurus, 1992-94 Tempo, 1996-99 MERCURY Sable, 1992-94 Topaz</t>
  </si>
  <si>
    <t>MITSUBISHI 2006-12 Eclipse, 2007-12 Eclipse Spyder, 2004-11 Endeavor, 2004-12 Galant</t>
  </si>
  <si>
    <t>HONDA 2002-04 Odyssey</t>
  </si>
  <si>
    <t>CHEVROLET 1998-02 Camaro, 1985-04 Corvette, 1996-00 Express 1500 Van, 1996-02 Express 2500 Van, 1996-02 Express 3500 Van, 2003-06 SSR, 1992-96 GMC C3500HD Chassis Cab, 1996-00 Savana 1500 Van, 1996-02 Savana 2500 Van, 1996-02 Savana 3500 Van, 1998-02 PONTIAC Firebird</t>
  </si>
  <si>
    <t>HONDA 2003-05 Accord</t>
  </si>
  <si>
    <t>CHRYSLER 2011-18 300, 2011-18 DODGE Challenger, 2011-18 Charger</t>
  </si>
  <si>
    <t>CHRYSLER 2001-05 PT Cruiser</t>
  </si>
  <si>
    <t>ACURA 2001-03 3.2CL, 1999-03 3.2TL, 1998-02 HONDA Accord</t>
  </si>
  <si>
    <t>CHEVROLET 2005-10 Cobalt, 2006-07 Cobalt SS, 2005-06 PONTIAC G4, 2007-10 G5, 2005-06 Pursuit</t>
  </si>
  <si>
    <t>CHEVROLET 2006-11 HHR</t>
  </si>
  <si>
    <t>CHRYSLER 2007-09 Aspen, 2004-09 DODGE Durango, 2010-15 LEXUS RX450h, 2011-16 TOYOTA Highlander Hybrid</t>
  </si>
  <si>
    <t>FORD 1997-03 Escort, 1989-91 Thunderbird, 1989-91 MERCURY Cougar, 1997-99 Tracer</t>
  </si>
  <si>
    <t>FORD 2000-01 F-100 Ranger, 2000-03 Ranger, 2001-03 MAZDA B2300 Pickup, 2000-01 B2500 Pickup, 2000-03 B3000 Pickup, 2000-03 B4000 Pickup</t>
  </si>
  <si>
    <t>ACURA 2013-15 ILX, 2012-15 HONDA Civic</t>
  </si>
  <si>
    <t>FORD 2002-12 Escape, 2009-11 MAZDA Tribute, 2009-11 MERCURY Mariner</t>
  </si>
  <si>
    <t>CHRYSLER 2011-16 Town &amp; Country, 2011-18 DODGE Grand Caravan, 2012-15 RAM Cargo Van, 2011-14 VOLKSWAGEN Routan</t>
  </si>
  <si>
    <t>CHEVROLET 2010-17 Equinox, 2010-17 GMC Terrain</t>
  </si>
  <si>
    <t>SUZUKI 2006-08 Grand Vitara</t>
  </si>
  <si>
    <t>DODGE 2003-09 Ram 2500 Pickup, 2003-09 Ram 3500 Pickup, 2004-06 Ram SRT10 Pickup</t>
  </si>
  <si>
    <t>FORD 1998-00 Contour, 1994-04 Mustang</t>
  </si>
  <si>
    <t>HONDA 2016-18 Civic, 2017-18 CR-V</t>
  </si>
  <si>
    <t>HYUNDAI 2011 Elantra, 2010-15 Tucson, 2011-16 KIA Sportage</t>
  </si>
  <si>
    <t>MAZDA 2013-18 CX-5, 2012-18 Mazda3, 2011-18 Mazda3 Sport, 2014-17 Mazda6</t>
  </si>
  <si>
    <t>HONDA 2011-17 Odyssey</t>
  </si>
  <si>
    <t>FORD 2008-11 Focus</t>
  </si>
  <si>
    <t>CHRYSLER 2011-14 200, 2011-14 DODGE Avenger, 2011-18 Journey</t>
  </si>
  <si>
    <t>TOYOTA 2005-18 Tacoma</t>
  </si>
  <si>
    <t>FORD 2015-18 Edge, 2013-18 Fusion, 2017-18 LINCOLN Continental, 2016-18 MKX, 2013-18 MKZ</t>
  </si>
  <si>
    <t>HONDA 2013-17 Accord</t>
  </si>
  <si>
    <t>BUICK 2014-17 Regal, 2014-18 CHEVROLET Impala, 2013-15 Malibu, 2016 Malibu Limited</t>
  </si>
  <si>
    <t>BMW 2001-05 320i, 2000 323Ci, 1997-01 323i, 1998-99 323is, 2001-06 325Ci, 2001-05 325i, 2001-05 325xi, 2000 328Ci, 1996-00 328i, 1996-99 328is, 2001-06 330Ci, 2001-05 330i, 2001-05 330xi, 2001-09 525i, 1997-00 528i, 1999-00 528iT, 2001-05 530i, 2004-06 X3, 2001-06 X5, 1997-02 Z3, 2003-05 Z4, 2005-06 FORD GT</t>
  </si>
  <si>
    <t>FORD 2001 F-100 Ranger, 2001-03 Ranger, 2001-03 MAZDA B2300 Pickup, 2001 B2500 Pickup, 2001-03 B3000 Pickup, 2001-03 B4000 Pickup</t>
  </si>
  <si>
    <t>FORD 2011-16 F-250 Super Duty Pickup, 2014-16 F-350 Super Duty Chassis Cab, 2011-16 F-350 Super Duty Pickup, 2011-16 F-450 Super Duty Chassis Cab, 2011-16 F-450 Super Duty Pickup, 2011-16 F-550 Super Duty Chassis Cab</t>
  </si>
  <si>
    <t>ACURA 2007-11 CSX, 2006-11 HONDA Civic, 2007-11 Element</t>
  </si>
  <si>
    <t>VOLVO 2007-13 C30, 2006-13 C70, 2004-11 S40, 2012-16 S60, 2016 S60 Cross Country, 2005-11 V50, 2015 V60, 2015-16 V60 Cross Country, 2015-16 XC60, 2016 XC70</t>
  </si>
  <si>
    <t>FORD 2005-10 Mustang</t>
  </si>
  <si>
    <t>CHEVROLET 2010-15 Camaro</t>
  </si>
  <si>
    <t>FORD 2013-18 Escape, 2014-18 Transit Connect</t>
  </si>
  <si>
    <t>MITSUBISHI 2001-16 Montero</t>
  </si>
  <si>
    <t>HONDA 2009-15 Pilot</t>
  </si>
  <si>
    <t>BMW 1992-05 320i, 2000 323Ci, 1997-01 323i, 1998-99 323is, 2001-06 325Ci, 1992-05 325i, 1994-95 325i Convertible, 1992-95 325is, 2001-05 325xi, 2000 328Ci, 1996-00 328i, 1996-99 328is, 2001-05 330Ci, 2001-05 330i, 2001-05 330xi, 2001-03 525i, 1997-00 528i, 1999-00 528iT, 2001-03 530i, 2000-02 M Coupe, 2000-02 M Roadster, 1994-06 M3, 2004-06 X3, 1997-02 Z3, 2003-05 Z4</t>
  </si>
  <si>
    <t>JEEP 1997-06 TJ, 1997-06 Wrangler</t>
  </si>
  <si>
    <t>VOLVO 1999-05 C70, 2000-04 S40, 2001-09 S60, 2004-07 S60 R, 1999-00 S70, 1999-10 S80, 2000-04 V40, 1999-07 V70, 1999-02 V70 Cross Country, 2004-07 V70 R, 2003-07 XC70, 2003-11 XC90</t>
  </si>
  <si>
    <t>CADILLAC 2008-15 CTS</t>
  </si>
  <si>
    <t>FIAT 2012-18 500</t>
  </si>
  <si>
    <t>CHRYSLER 2004-08 Pacifica</t>
  </si>
  <si>
    <t>FORD 2003-05 E-150 Club Wagon, 1997-14 E-150 Econoline, 1997-02 E-150 Econoline Club Wagon, 1997-14 E-250 Econoline, 2004-05 E-250 Super Duty Econoline, 1997-98 E-350 Econoline, 1999-02 E-350 Econoline Club Wagon, 1999-18 E-350 Super Duty Econoline, 2000-17 E-450 Super Duty Econoline, 2002-03 E-550 Super Duty Econoline, 1997-99 Econoline Super Duty, 2000-05 Excursion, 1997-04 Expedition, 2004 F-150 Heritage Pickup, 1997-08 F-150 Pickup, 1997-99 F-250 Pickup, 1999-04 F-250 Super Duty Pickup, 1999-04 F-350 Super Duty Pickup, 1999-04 F-450 Super Duty Chassis Cab, 1999-04 F53 Stripped Chassis, 1999-04 F-550 Super Duty Chassis Cab, 1997-03 Lobo, 1996-04 Mustang, 2002 LINCOLN Blackwood, 1995-02 Continental, 1998-04 Navigator</t>
  </si>
  <si>
    <t>FORD 1991-92 Aerostar, 1992-96 Bronco, 2001-11 Courier, 1992-02 E-150 Econoline, 1997-02 E-150 Econoline Club Wagon, 1992-02 E-250 Econoline, 1992-98 E-350 Econoline, 1999-02 E-350 Econoline Club Wagon, 1999-02 E-350 Super Duty Econoline, 2000-02 E-450 Super Duty Econoline, 2002 E-550 Super Duty Econoline, 1996-99 Econoline Super Duty, 2008-12 Escape, 2008-12 Escape Hybrid, 2000-05 Excursion, 1997-98 Expedition, 1991-98 Explorer, 1992-97 F Super Duty, 1996-97 F-100 Ranger, 1992-98 F-150 Pickup, 1992-98 F-250 Pickup, 1999-04 F-250 Super Duty Pickup, 1992-97 F-350 Pickup, 1999-04 F-350 Super Duty Pickup, 1992-04 F-450 Super Duty Chassis Cab, 2001-04 F53 Stripped Chassis, 1999-04 F-550 Super Duty Chassis Cab, 1997-98 Lobo, 1991-97 Ranger, 1995-98 Windstar, 1998 LINCOLN Navigator, 1995-97 MAZDA B2300 Pickup, 1995-97 B3000 Pickup, 1995-97 B4000 Pickup, 1991-94 Navajo, 2008-11 Tribute, 2008-10 Tribute Hybrid, 2008-11 MERCURY Mariner, 2008-11 Mariner Hybrid, 1997-98 Mountaineer</t>
  </si>
  <si>
    <t>BMW 2009-10 125i, 2008-13 128i, 2006-10 130i, 2008-13 135i, 2013 135is, 2006-11 323i, 2006-10 325i, 2006 325xi, 2007-13 328i, 2009-13 328i xDrive, 2007-08 328xi, 2006 330i, 2006 330xi, 2007-15 335i, 2014-16 335i GT xDrive, 2009-15 335i xDrive, 2011-13 335iS, 2007-08 335xi, 2014-16 435i, 2015-16 435i Gran Coupe, 2014-16 435i xDrive, 2015-16 435i xDrive Gran Coupe, 2006-07 525i, 2006-07 525xi, 2008-16 528i, 2009-16 528i xDrive, 2008 528xi, 2006-07 530i, 2006-07 530xi, 2008-16 535i, 2010-17 535i GT, 2011-17 535i GT xDrive, 2009-16 535i xDrive, 2008 535xi, 2012-18 640i, 2013-18 640i Gran Coupe, 2014-18 640i xDrive, 2014-18 640i xDrive Gran Coupe, 2011-15 740i, 2011-15 740Li, 2013-15 740Li xDrive, 2013-15 ActiveHybrid 3, 2012-16 ActiveHybrid 5, 2013-15 ActiveHybrid 7, 2011 M1, 2016-18 M2, 2014-16 M235i, 2015-16 M235i xDrive, 2015-18 M3, 2015-18 M4, 2013-15 X1 sDrive28i, 2012-15 X1 xDrive28i, 2013-15 X1 xDrive35i, 2007-10 X3, 2015-17 X3 sDrive28i, 2010-17 X3 xDrive28i, 2010 X3 xDrive30i, 2011-17 X3 xDrive35i, 2015-17 X4 M Sport, 2016-18 X4 M40i, 2015-18 X4 xDrive28i, 2015-16 X4 xDrive35i, 2007-08 X5, 2014-17 X5 sDrive35i, 2009-10 X5 xDrive30i, 2011-18 X5 xDrive35i, 2016-18 X5 xDrive40e, 2015-17 X6 sDrive35i, 2008-18 X6 xDrive35i, 2006-09 Z4, 2010-11 Z4 sDrive30i, 2010-16 Z4 sDrive35i, 2011-16 Z4 sDrive35is</t>
  </si>
  <si>
    <t>CHEVROLET 1996-99 C1500 Pickup, 1996-99 C1500 Suburban, 1996-00 C2500 Pickup, 1996-99 C2500 Suburban, 1996-00 C3500 Pickup, 1996-02 C3500HD Chassis Cab, 1996-99 K1500 Pickup, 1996-99 K1500 Suburban, 1996-00 K2500 Pickup, 1996-99 K2500 Suburban, 1996-00 K3500 Pickup, 1998-99 P30 Van, 1996-00 Tahoe, 1998-99 GMC C1500 Pickup, 1996-99 C1500 Suburban, 1998-00 C2500 Pickup, 1996-99 C2500 Suburban, 1998-00 C3500 Pickup, 1996-02 C3500HD Chassis Cab, 1998-99 K1500 Pickup, 1996-99 K1500 Suburban, 1998-00 K2500 Pickup, 1996-99 K2500 Suburban, 1998-00 K3500 Pickup, 1998 P3500 Van, 1996-97 Sierra 1500 Pickup, 1996-97 Sierra 2500 Pickup, 1996-97 Sierra 3500 Pickup, 2001-02 Topkick C4500, 2001-02 Topkick C5500, 1996-00 Yukon, 1999-00 Yukon Denali</t>
  </si>
  <si>
    <t>DODGE 1994-02 Ram 2500 Pickup, 1994-02 Ram 3500 Pickup, 2006-09 MERCEDES-BENZ C230, 2001-05 C240, 2010-12 C250, 2006-07 C280, 2008-12 C300, 2001-05 C320, 2006-11 C350, 2005-06 C55 AMG, 2000-06 CL500, 2001-02 CL55 AMG, 2007-10 CL550, 2003-05 CLK320, 2006-09 CLK350, 2003-06 CLK500, 2007-09 CLK550, 2006 CLS500, 2007-11 CLS550, 2008 E300, 2003-05 E320, 2006-11 E350, 2003-06 E500, 2007-11 E550, 1999-08 G500, 2003-11 G55 AMG, 2009-15 G550, 2007-12 GL450, 2008-12 GL550, 2010-12 GLK350, 2006-12 ML350, 2010-11 ML450 Hybrid, 2006-07 ML500, 2008-11 ML550, 2006-13 R350, 2006-07 R500, 2006 S350, 2010-13 S400 Hybrid, 2000-06 S430, 2008-09 S450 4Matic, 2000-06 S500, 2001-02 S55 AMG, 2007-11 S550, 1999-06 SL500, 2007-12 SL550, 2006-08 SLK280, 2009-11 SLK300, 2005-11 SLK350, 2005-11 SLK55 AMG</t>
  </si>
  <si>
    <t>HU719/6x</t>
  </si>
  <si>
    <t>MF1018</t>
  </si>
  <si>
    <t>MA1001</t>
  </si>
  <si>
    <t>MA1012</t>
  </si>
  <si>
    <t>MA1003</t>
  </si>
  <si>
    <t>WK78/2</t>
  </si>
  <si>
    <t>MA1037</t>
  </si>
  <si>
    <t>C2964</t>
  </si>
  <si>
    <t>MA1202</t>
  </si>
  <si>
    <t>C2860</t>
  </si>
  <si>
    <t>WK31/2</t>
  </si>
  <si>
    <t>MA1009</t>
  </si>
  <si>
    <t>MA1002</t>
  </si>
  <si>
    <t>MA1016</t>
  </si>
  <si>
    <t>MA1021</t>
  </si>
  <si>
    <t>C1761</t>
  </si>
  <si>
    <t>MF1002</t>
  </si>
  <si>
    <t>MF1027</t>
  </si>
  <si>
    <t>MA1183</t>
  </si>
  <si>
    <t>C2975</t>
  </si>
  <si>
    <t>WK6006</t>
  </si>
  <si>
    <t>ML1049</t>
  </si>
  <si>
    <t>MA1013</t>
  </si>
  <si>
    <t>MA1048</t>
  </si>
  <si>
    <t>MA1058</t>
  </si>
  <si>
    <t>MA1019</t>
  </si>
  <si>
    <t>MA1004</t>
  </si>
  <si>
    <t>MF1010</t>
  </si>
  <si>
    <t>WK79/80</t>
  </si>
  <si>
    <t>MA1034</t>
  </si>
  <si>
    <t>MA1042</t>
  </si>
  <si>
    <t>HU612/2x</t>
  </si>
  <si>
    <t>MA1059</t>
  </si>
  <si>
    <t>MA1020</t>
  </si>
  <si>
    <t>MA1006</t>
  </si>
  <si>
    <t>MA1080</t>
  </si>
  <si>
    <t>MA1028</t>
  </si>
  <si>
    <t>MF1007</t>
  </si>
  <si>
    <t>MA1070</t>
  </si>
  <si>
    <t>MA1038</t>
  </si>
  <si>
    <t>MA1195</t>
  </si>
  <si>
    <t>MF1075</t>
  </si>
  <si>
    <t>MF1024</t>
  </si>
  <si>
    <t>MF1031</t>
  </si>
  <si>
    <t>MA1062</t>
  </si>
  <si>
    <t>MA1050</t>
  </si>
  <si>
    <t>MA1036</t>
  </si>
  <si>
    <t>MA1189</t>
  </si>
  <si>
    <t>MA1043</t>
  </si>
  <si>
    <t>MA1033</t>
  </si>
  <si>
    <t>MA1040</t>
  </si>
  <si>
    <t>MF1013</t>
  </si>
  <si>
    <t>C25016</t>
  </si>
  <si>
    <t>MA1068</t>
  </si>
  <si>
    <t>MA1049</t>
  </si>
  <si>
    <t>MA1018</t>
  </si>
  <si>
    <t>MA1089</t>
  </si>
  <si>
    <t>MA1083</t>
  </si>
  <si>
    <t>MF1049</t>
  </si>
  <si>
    <t>MF1046</t>
  </si>
  <si>
    <t>ML1024</t>
  </si>
  <si>
    <t>HU7018z</t>
  </si>
  <si>
    <t>HU932/6n</t>
  </si>
  <si>
    <t>MA1046</t>
  </si>
  <si>
    <t>MA1078</t>
  </si>
  <si>
    <t>MF1008</t>
  </si>
  <si>
    <t>MA1148</t>
  </si>
  <si>
    <t>C27024</t>
  </si>
  <si>
    <t>MF1009</t>
  </si>
  <si>
    <t>MF1019</t>
  </si>
  <si>
    <t>MF1050</t>
  </si>
  <si>
    <t>MA1014</t>
  </si>
  <si>
    <t>MA1029</t>
  </si>
  <si>
    <t>MA1076</t>
  </si>
  <si>
    <t>MA1072</t>
  </si>
  <si>
    <t>C2681</t>
  </si>
  <si>
    <t>MA1090</t>
  </si>
  <si>
    <t>MA1088</t>
  </si>
  <si>
    <t>C2683</t>
  </si>
  <si>
    <t>MA1193</t>
  </si>
  <si>
    <t>MA1061</t>
  </si>
  <si>
    <t>MA1060</t>
  </si>
  <si>
    <t>MA1144</t>
  </si>
  <si>
    <t>HU711/2x</t>
  </si>
  <si>
    <t>MA1150</t>
  </si>
  <si>
    <t>MA1022</t>
  </si>
  <si>
    <t>MA1097</t>
  </si>
  <si>
    <t>MA1205</t>
  </si>
  <si>
    <t>MA1243</t>
  </si>
  <si>
    <t>MF1034</t>
  </si>
  <si>
    <t>MF1022</t>
  </si>
  <si>
    <t>MA1051</t>
  </si>
  <si>
    <t>MA1152</t>
  </si>
  <si>
    <t>MA1232</t>
  </si>
  <si>
    <t>MA1035</t>
  </si>
  <si>
    <t>MA1071</t>
  </si>
  <si>
    <t>ML1016</t>
  </si>
  <si>
    <t>HU816x</t>
  </si>
  <si>
    <t>ML1044</t>
  </si>
  <si>
    <t>HU718/1k</t>
  </si>
  <si>
    <t>HU726/2x</t>
  </si>
  <si>
    <t>MF1076</t>
  </si>
  <si>
    <t>MF1044</t>
  </si>
  <si>
    <t>HU718/5x</t>
  </si>
  <si>
    <t>MA1145</t>
  </si>
  <si>
    <t>MA1151</t>
  </si>
  <si>
    <t>MA1206</t>
  </si>
  <si>
    <t>HU925/4x</t>
  </si>
  <si>
    <t>HU6009z</t>
  </si>
  <si>
    <t>MA1085</t>
  </si>
  <si>
    <t>MA1248</t>
  </si>
  <si>
    <t>C32011</t>
  </si>
  <si>
    <t>MA1096</t>
  </si>
  <si>
    <t>MA1107</t>
  </si>
  <si>
    <t>C38004</t>
  </si>
  <si>
    <t>HU719/8x</t>
  </si>
  <si>
    <t>ML1031</t>
  </si>
  <si>
    <t>ML1028</t>
  </si>
  <si>
    <t>HU819x</t>
  </si>
  <si>
    <t>HU727/1x</t>
  </si>
  <si>
    <t>HU6006z</t>
  </si>
  <si>
    <t>WA10271</t>
  </si>
  <si>
    <t>WA10335</t>
  </si>
  <si>
    <t>WL10010</t>
  </si>
  <si>
    <t>WL10060</t>
  </si>
  <si>
    <t>WF10018</t>
  </si>
  <si>
    <t>WA10339</t>
  </si>
  <si>
    <t>WA10417</t>
  </si>
  <si>
    <t>WA10048</t>
  </si>
  <si>
    <t>WA10095</t>
  </si>
  <si>
    <t>WL10164</t>
  </si>
  <si>
    <t>GG137</t>
  </si>
  <si>
    <t>GA1615</t>
  </si>
  <si>
    <t>GA158</t>
  </si>
  <si>
    <t>GA348</t>
  </si>
  <si>
    <t>GG1872</t>
  </si>
  <si>
    <t>GA490</t>
  </si>
  <si>
    <t>GAD15</t>
  </si>
  <si>
    <t>GA437</t>
  </si>
  <si>
    <t>GA248</t>
  </si>
  <si>
    <t>GA277</t>
  </si>
  <si>
    <t>GG4</t>
  </si>
  <si>
    <t>GA273</t>
  </si>
  <si>
    <t>GA165</t>
  </si>
  <si>
    <t>GA224</t>
  </si>
  <si>
    <t>GA70</t>
  </si>
  <si>
    <t>GA1616</t>
  </si>
  <si>
    <t>GG101</t>
  </si>
  <si>
    <t>GA3901</t>
  </si>
  <si>
    <t>GG66</t>
  </si>
  <si>
    <t>GP405</t>
  </si>
  <si>
    <t>GA174</t>
  </si>
  <si>
    <t>GA168</t>
  </si>
  <si>
    <t>GA183R</t>
  </si>
  <si>
    <t>GA3588</t>
  </si>
  <si>
    <t>GA59</t>
  </si>
  <si>
    <t>GG3</t>
  </si>
  <si>
    <t>GG94</t>
  </si>
  <si>
    <t>GA194</t>
  </si>
  <si>
    <t>GA278R</t>
  </si>
  <si>
    <t>GA673R</t>
  </si>
  <si>
    <t>GA3916</t>
  </si>
  <si>
    <t>GA244</t>
  </si>
  <si>
    <t>GA430</t>
  </si>
  <si>
    <t>GA367</t>
  </si>
  <si>
    <t>GA271</t>
  </si>
  <si>
    <t>GA220R</t>
  </si>
  <si>
    <t>GA1542</t>
  </si>
  <si>
    <t>GG6469</t>
  </si>
  <si>
    <t>GG290</t>
  </si>
  <si>
    <t>GG267</t>
  </si>
  <si>
    <t>GAD118</t>
  </si>
  <si>
    <t>GA163</t>
  </si>
  <si>
    <t>GA383</t>
  </si>
  <si>
    <t>GA7626</t>
  </si>
  <si>
    <t>GA414R</t>
  </si>
  <si>
    <t>GA1617</t>
  </si>
  <si>
    <t>GG308</t>
  </si>
  <si>
    <t>GA365</t>
  </si>
  <si>
    <t>GA153</t>
  </si>
  <si>
    <t>GA321</t>
  </si>
  <si>
    <t>GA279</t>
  </si>
  <si>
    <t>GA216</t>
  </si>
  <si>
    <t>GA415</t>
  </si>
  <si>
    <t>GA266</t>
  </si>
  <si>
    <t>GG7020</t>
  </si>
  <si>
    <t>GG99</t>
  </si>
  <si>
    <t>G349</t>
  </si>
  <si>
    <t>GA130</t>
  </si>
  <si>
    <t>GA385</t>
  </si>
  <si>
    <t>GG581</t>
  </si>
  <si>
    <t>GA1572</t>
  </si>
  <si>
    <t>GA193</t>
  </si>
  <si>
    <t>GG19</t>
  </si>
  <si>
    <t>GG160</t>
  </si>
  <si>
    <t>GG283</t>
  </si>
  <si>
    <t>GG265</t>
  </si>
  <si>
    <t>GA446</t>
  </si>
  <si>
    <t>GA722</t>
  </si>
  <si>
    <t>GA5056</t>
  </si>
  <si>
    <t>GA217</t>
  </si>
  <si>
    <t>GA170</t>
  </si>
  <si>
    <t>GA258</t>
  </si>
  <si>
    <t>GA414</t>
  </si>
  <si>
    <t>GA269</t>
  </si>
  <si>
    <t>GA492</t>
  </si>
  <si>
    <t>GA182</t>
  </si>
  <si>
    <t>GA1614</t>
  </si>
  <si>
    <t>GA392</t>
  </si>
  <si>
    <t>GA606</t>
  </si>
  <si>
    <t>GA4018</t>
  </si>
  <si>
    <t>GA298</t>
  </si>
  <si>
    <t>GA3647</t>
  </si>
  <si>
    <t>GA249</t>
  </si>
  <si>
    <t>GA3083</t>
  </si>
  <si>
    <t>GG209</t>
  </si>
  <si>
    <t>GG30</t>
  </si>
  <si>
    <t>GP65</t>
  </si>
  <si>
    <t>GG210</t>
  </si>
  <si>
    <t>GA222R</t>
  </si>
  <si>
    <t>GA175</t>
  </si>
  <si>
    <t>GA1540</t>
  </si>
  <si>
    <t>GA247</t>
  </si>
  <si>
    <t>GA171</t>
  </si>
  <si>
    <t>GA732R</t>
  </si>
  <si>
    <t>GA488</t>
  </si>
  <si>
    <t>GA3138</t>
  </si>
  <si>
    <t>GP3</t>
  </si>
  <si>
    <t>GG87</t>
  </si>
  <si>
    <t>GG41</t>
  </si>
  <si>
    <t>GA223</t>
  </si>
  <si>
    <t>GA1573</t>
  </si>
  <si>
    <t>GA191</t>
  </si>
  <si>
    <t>GA1780</t>
  </si>
  <si>
    <t>GA1570</t>
  </si>
  <si>
    <t>GA246</t>
  </si>
  <si>
    <t>GA478</t>
  </si>
  <si>
    <t>GAC13</t>
  </si>
  <si>
    <t>GG123</t>
  </si>
  <si>
    <t>GG8</t>
  </si>
  <si>
    <t>G450</t>
  </si>
  <si>
    <t>GP24</t>
  </si>
  <si>
    <t>GA225</t>
  </si>
  <si>
    <t>GA301</t>
  </si>
  <si>
    <t>GA167</t>
  </si>
  <si>
    <t>GA1548</t>
  </si>
  <si>
    <t>GA510</t>
  </si>
  <si>
    <t>G912</t>
  </si>
  <si>
    <t>FGI37</t>
  </si>
  <si>
    <t>F80A04</t>
  </si>
  <si>
    <t>F82A43</t>
  </si>
  <si>
    <t>F87A55</t>
  </si>
  <si>
    <t>FGI18</t>
  </si>
  <si>
    <t>F24A04</t>
  </si>
  <si>
    <t>F43A09</t>
  </si>
  <si>
    <t>F18A83</t>
  </si>
  <si>
    <t>F90A54</t>
  </si>
  <si>
    <t>F36A60</t>
  </si>
  <si>
    <t>FGI57</t>
  </si>
  <si>
    <t>F50A58</t>
  </si>
  <si>
    <t>F74A21</t>
  </si>
  <si>
    <t>F89A97</t>
  </si>
  <si>
    <t>F160A</t>
  </si>
  <si>
    <t>F77A74</t>
  </si>
  <si>
    <t>FGI238</t>
  </si>
  <si>
    <t>F39A01</t>
  </si>
  <si>
    <t>FGI26</t>
  </si>
  <si>
    <t>OF10575</t>
  </si>
  <si>
    <t>F63A66</t>
  </si>
  <si>
    <t>F16A88</t>
  </si>
  <si>
    <t>F18A36</t>
  </si>
  <si>
    <t>F35A88</t>
  </si>
  <si>
    <t>F326A</t>
  </si>
  <si>
    <t>FGI24</t>
  </si>
  <si>
    <t>FGI47</t>
  </si>
  <si>
    <t>F89A11</t>
  </si>
  <si>
    <t>F88A05</t>
  </si>
  <si>
    <t>F80A38</t>
  </si>
  <si>
    <t>F39A16</t>
  </si>
  <si>
    <t>F80A69</t>
  </si>
  <si>
    <t>F19A16</t>
  </si>
  <si>
    <t>FGI137</t>
  </si>
  <si>
    <t>F94A92</t>
  </si>
  <si>
    <t>F35A59</t>
  </si>
  <si>
    <t>F10A45</t>
  </si>
  <si>
    <t>F102A42</t>
  </si>
  <si>
    <t>FGI81</t>
  </si>
  <si>
    <t>FGI176</t>
  </si>
  <si>
    <t>F76A28</t>
  </si>
  <si>
    <t>F33A95</t>
  </si>
  <si>
    <t>F100A13</t>
  </si>
  <si>
    <t>F76A26</t>
  </si>
  <si>
    <t>F93A45</t>
  </si>
  <si>
    <t>F96A87</t>
  </si>
  <si>
    <t>FGI207A</t>
  </si>
  <si>
    <t>F103A49</t>
  </si>
  <si>
    <t>F28A00</t>
  </si>
  <si>
    <t>F39A24</t>
  </si>
  <si>
    <t>F17A00</t>
  </si>
  <si>
    <t>F82A21</t>
  </si>
  <si>
    <t>F89A70</t>
  </si>
  <si>
    <t>F24A08</t>
  </si>
  <si>
    <t>F104A66</t>
  </si>
  <si>
    <t>F81A13</t>
  </si>
  <si>
    <t>FGI25</t>
  </si>
  <si>
    <t>FGI39A</t>
  </si>
  <si>
    <t>OF11665</t>
  </si>
  <si>
    <t>F81A42</t>
  </si>
  <si>
    <t>F93A61</t>
  </si>
  <si>
    <t>FGI115</t>
  </si>
  <si>
    <t>F100A94</t>
  </si>
  <si>
    <t>F104A67</t>
  </si>
  <si>
    <t>FGI07</t>
  </si>
  <si>
    <t>FGI52</t>
  </si>
  <si>
    <t>FGI214</t>
  </si>
  <si>
    <t>F86A17</t>
  </si>
  <si>
    <t>F112A58</t>
  </si>
  <si>
    <t>F50A56</t>
  </si>
  <si>
    <t>F73A65</t>
  </si>
  <si>
    <t>F84A75</t>
  </si>
  <si>
    <t>F87A47</t>
  </si>
  <si>
    <t>F94A81</t>
  </si>
  <si>
    <t>F96A00</t>
  </si>
  <si>
    <t>F16A91</t>
  </si>
  <si>
    <t>F20A10</t>
  </si>
  <si>
    <t>F81A41</t>
  </si>
  <si>
    <t>F39A14</t>
  </si>
  <si>
    <t>F96A81</t>
  </si>
  <si>
    <t>F103A48</t>
  </si>
  <si>
    <t>F30A54</t>
  </si>
  <si>
    <t>F36A47</t>
  </si>
  <si>
    <t>F97A62</t>
  </si>
  <si>
    <t>F29A56</t>
  </si>
  <si>
    <t>F101A10</t>
  </si>
  <si>
    <t>FGI206A</t>
  </si>
  <si>
    <t>FGI10</t>
  </si>
  <si>
    <t>OF9549</t>
  </si>
  <si>
    <t>OF10890</t>
  </si>
  <si>
    <t>FGI191A</t>
  </si>
  <si>
    <t>F9LA84</t>
  </si>
  <si>
    <t>F77A30</t>
  </si>
  <si>
    <t>F101A73</t>
  </si>
  <si>
    <t>F110A50</t>
  </si>
  <si>
    <t>F104A68</t>
  </si>
  <si>
    <t>F80A37</t>
  </si>
  <si>
    <t>F95A89</t>
  </si>
  <si>
    <t>F104A65</t>
  </si>
  <si>
    <t>OF30</t>
  </si>
  <si>
    <t>OF8765</t>
  </si>
  <si>
    <t>FGI09</t>
  </si>
  <si>
    <t>FGI30</t>
  </si>
  <si>
    <t>F49A24</t>
  </si>
  <si>
    <t>F110A42</t>
  </si>
  <si>
    <t>F103A39</t>
  </si>
  <si>
    <t>F114A80</t>
  </si>
  <si>
    <t>F114A77</t>
  </si>
  <si>
    <t>F99A48</t>
  </si>
  <si>
    <t>F101A63</t>
  </si>
  <si>
    <t>F18A90</t>
  </si>
  <si>
    <t>F107A55</t>
  </si>
  <si>
    <t>FGI123</t>
  </si>
  <si>
    <t>FGI121</t>
  </si>
  <si>
    <t>OF10295</t>
  </si>
  <si>
    <t>F114A56</t>
  </si>
  <si>
    <t>F82A05</t>
  </si>
  <si>
    <t>F103A59</t>
  </si>
  <si>
    <t>F106A26</t>
  </si>
  <si>
    <t>F106A90</t>
  </si>
  <si>
    <t>F108A35</t>
  </si>
  <si>
    <t>F98A95</t>
  </si>
  <si>
    <t>F55A26</t>
  </si>
  <si>
    <t>F111A09</t>
  </si>
  <si>
    <t>F93A67</t>
  </si>
  <si>
    <t>OF9972</t>
  </si>
  <si>
    <t>G5237</t>
  </si>
  <si>
    <t>CA8039</t>
  </si>
  <si>
    <t>CA8243</t>
  </si>
  <si>
    <t>G3850</t>
  </si>
  <si>
    <t>CA9401</t>
  </si>
  <si>
    <t>CA4309</t>
  </si>
  <si>
    <t>CA10262</t>
  </si>
  <si>
    <t>CA9054</t>
  </si>
  <si>
    <t>CA3660</t>
  </si>
  <si>
    <t>CA5058</t>
  </si>
  <si>
    <t>CA7421</t>
  </si>
  <si>
    <t>CA8997</t>
  </si>
  <si>
    <t>CA160</t>
  </si>
  <si>
    <t>CA7774</t>
  </si>
  <si>
    <t>G10166</t>
  </si>
  <si>
    <t>CA11034</t>
  </si>
  <si>
    <t>CA3901</t>
  </si>
  <si>
    <t>G7315</t>
  </si>
  <si>
    <t>PH10575</t>
  </si>
  <si>
    <t>CA6366</t>
  </si>
  <si>
    <t>CA8969</t>
  </si>
  <si>
    <t>CA9053</t>
  </si>
  <si>
    <t>CA3588</t>
  </si>
  <si>
    <t>CA326</t>
  </si>
  <si>
    <t>G2</t>
  </si>
  <si>
    <t>G7404</t>
  </si>
  <si>
    <t>CA8911</t>
  </si>
  <si>
    <t>CA8805</t>
  </si>
  <si>
    <t>CA8038</t>
  </si>
  <si>
    <t>CA3916</t>
  </si>
  <si>
    <t>CA8069</t>
  </si>
  <si>
    <t>CA10516</t>
  </si>
  <si>
    <t>G8219</t>
  </si>
  <si>
    <t>CA9492</t>
  </si>
  <si>
    <t>CA3559</t>
  </si>
  <si>
    <t>CA11048</t>
  </si>
  <si>
    <t>CA10242</t>
  </si>
  <si>
    <t>G6469</t>
  </si>
  <si>
    <t>G7740</t>
  </si>
  <si>
    <t>G7609</t>
  </si>
  <si>
    <t>CA7628</t>
  </si>
  <si>
    <t>CA8133</t>
  </si>
  <si>
    <t>CA10013</t>
  </si>
  <si>
    <t>CA7626</t>
  </si>
  <si>
    <t>CA9345</t>
  </si>
  <si>
    <t>CA9687</t>
  </si>
  <si>
    <t>G9343</t>
  </si>
  <si>
    <t>CA11206</t>
  </si>
  <si>
    <t>CA3924</t>
  </si>
  <si>
    <t>CA10885</t>
  </si>
  <si>
    <t>CA8221</t>
  </si>
  <si>
    <t>CA9778</t>
  </si>
  <si>
    <t>CA10466</t>
  </si>
  <si>
    <t>CA11943</t>
  </si>
  <si>
    <t>CA12065</t>
  </si>
  <si>
    <t>G9279</t>
  </si>
  <si>
    <t>G7399</t>
  </si>
  <si>
    <t>CH11665</t>
  </si>
  <si>
    <t>CH11794</t>
  </si>
  <si>
    <t>CA8142</t>
  </si>
  <si>
    <t>CA9361</t>
  </si>
  <si>
    <t>CA10094</t>
  </si>
  <si>
    <t>CA10467</t>
  </si>
  <si>
    <t>G22A</t>
  </si>
  <si>
    <t>G7599</t>
  </si>
  <si>
    <t>G8414</t>
  </si>
  <si>
    <t>G7610</t>
  </si>
  <si>
    <t>CA11258</t>
  </si>
  <si>
    <t>CA5056</t>
  </si>
  <si>
    <t>CA7365</t>
  </si>
  <si>
    <t>CA8475</t>
  </si>
  <si>
    <t>CA8747</t>
  </si>
  <si>
    <t>CA9481</t>
  </si>
  <si>
    <t>CA9600</t>
  </si>
  <si>
    <t>CA10192</t>
  </si>
  <si>
    <t>CA10233</t>
  </si>
  <si>
    <t>CA8141</t>
  </si>
  <si>
    <t>CA3914</t>
  </si>
  <si>
    <t>CA9681</t>
  </si>
  <si>
    <t>CA10348</t>
  </si>
  <si>
    <t>CA10093</t>
  </si>
  <si>
    <t>CA3647</t>
  </si>
  <si>
    <t>CA9762</t>
  </si>
  <si>
    <t>CA9969</t>
  </si>
  <si>
    <t>CA10110</t>
  </si>
  <si>
    <t>CF10550</t>
  </si>
  <si>
    <t>CF10729</t>
  </si>
  <si>
    <t>CF10134</t>
  </si>
  <si>
    <t>G9344</t>
  </si>
  <si>
    <t>G7092</t>
  </si>
  <si>
    <t>CH9549</t>
  </si>
  <si>
    <t>PH10890</t>
  </si>
  <si>
    <t>G8757</t>
  </si>
  <si>
    <t>CA10616</t>
  </si>
  <si>
    <t>CA7730</t>
  </si>
  <si>
    <t>CA10173</t>
  </si>
  <si>
    <t>CA11050</t>
  </si>
  <si>
    <t>CA10468</t>
  </si>
  <si>
    <t>CA8037</t>
  </si>
  <si>
    <t>CA9589</t>
  </si>
  <si>
    <t>CA10465</t>
  </si>
  <si>
    <t>CF10218</t>
  </si>
  <si>
    <t>CF11176</t>
  </si>
  <si>
    <t>CF9846A</t>
  </si>
  <si>
    <t>CF10372</t>
  </si>
  <si>
    <t>CF10728</t>
  </si>
  <si>
    <t>PH30</t>
  </si>
  <si>
    <t>CH8765</t>
  </si>
  <si>
    <t>CH10158</t>
  </si>
  <si>
    <t>G3596</t>
  </si>
  <si>
    <t>G6348</t>
  </si>
  <si>
    <t>CA11042</t>
  </si>
  <si>
    <t>CF10370</t>
  </si>
  <si>
    <t>CF10547</t>
  </si>
  <si>
    <t>CF10139</t>
  </si>
  <si>
    <t>CA11480</t>
  </si>
  <si>
    <t>CA11251</t>
  </si>
  <si>
    <t>CA11477</t>
  </si>
  <si>
    <t>CA9948</t>
  </si>
  <si>
    <t>CA10163</t>
  </si>
  <si>
    <t>CA10488</t>
  </si>
  <si>
    <t>CA11170</t>
  </si>
  <si>
    <t>CA10755</t>
  </si>
  <si>
    <t>CF8921A</t>
  </si>
  <si>
    <t>CG13</t>
  </si>
  <si>
    <t>G3499</t>
  </si>
  <si>
    <t>G9796</t>
  </si>
  <si>
    <t>CH10295</t>
  </si>
  <si>
    <t>CA11456</t>
  </si>
  <si>
    <t>CA8205</t>
  </si>
  <si>
    <t>CA10359</t>
  </si>
  <si>
    <t>CA10626</t>
  </si>
  <si>
    <t>CA10690</t>
  </si>
  <si>
    <t>CA10835</t>
  </si>
  <si>
    <t>CA9895</t>
  </si>
  <si>
    <t>CA9662</t>
  </si>
  <si>
    <t>CA11109</t>
  </si>
  <si>
    <t>CA9367</t>
  </si>
  <si>
    <t>CH10855</t>
  </si>
  <si>
    <t>CH9972</t>
  </si>
  <si>
    <t>Mann 
Filter</t>
  </si>
  <si>
    <t>JB</t>
  </si>
  <si>
    <t>FORMATO DE PEDIDO</t>
  </si>
  <si>
    <t>FECHA:</t>
  </si>
  <si>
    <t>DD/MM/AAAA</t>
  </si>
  <si>
    <t>Nombre del Cliente:</t>
  </si>
  <si>
    <t>Horario de Recibo:</t>
  </si>
  <si>
    <t>No. Orden de Compra:</t>
  </si>
  <si>
    <t>Comentarios (Recibo):</t>
  </si>
  <si>
    <t>Domicilio de Entrega:</t>
  </si>
  <si>
    <t>Domicilio de Facturación:</t>
  </si>
  <si>
    <t>Responsable de Compras:</t>
  </si>
  <si>
    <t>e-mail:</t>
  </si>
  <si>
    <t>Teléfono:</t>
  </si>
  <si>
    <t>Descuento</t>
  </si>
  <si>
    <t>(Sin espacios)</t>
  </si>
  <si>
    <t>(Verifique)</t>
  </si>
  <si>
    <t>(Precios Unitarios)</t>
  </si>
  <si>
    <t>Producto</t>
  </si>
  <si>
    <t>Cantidad</t>
  </si>
  <si>
    <t>Múltiplo Emp</t>
  </si>
  <si>
    <t>Validación Múltiplo</t>
  </si>
  <si>
    <t>Línea</t>
  </si>
  <si>
    <t>Descripción</t>
  </si>
  <si>
    <t>Segmento</t>
  </si>
  <si>
    <t>Precio Lista</t>
  </si>
  <si>
    <t>Precio Distribuidor</t>
  </si>
  <si>
    <t>Subtotal</t>
  </si>
  <si>
    <t>SUBTOTALES</t>
  </si>
  <si>
    <t>Cargo admvo - logístico por compra inferior a 20,000 MXN</t>
  </si>
  <si>
    <t>IVA</t>
  </si>
  <si>
    <t>TOTAL:</t>
  </si>
  <si>
    <t>999M1VS007</t>
  </si>
  <si>
    <t>5058693AA</t>
  </si>
  <si>
    <t>68079487AA</t>
  </si>
  <si>
    <t>087902H000</t>
  </si>
  <si>
    <t>B P4K- 61J6X</t>
  </si>
  <si>
    <t>WP10155</t>
  </si>
  <si>
    <t>97133C1000</t>
  </si>
  <si>
    <t>27274-EA000</t>
  </si>
  <si>
    <t>7T4Z19N619B</t>
  </si>
  <si>
    <t>68042866AA</t>
  </si>
  <si>
    <t>BC3Z9N184B</t>
  </si>
  <si>
    <t>0FE00229</t>
  </si>
  <si>
    <t xml:space="preserve">16400-72L00 </t>
  </si>
  <si>
    <t xml:space="preserve">F50Y-9601-A </t>
  </si>
  <si>
    <t xml:space="preserve">F0TZ-9155-B </t>
  </si>
  <si>
    <t>F77Z-9601-AA</t>
  </si>
  <si>
    <t>68190705AA</t>
  </si>
  <si>
    <t>8-94132-678-0</t>
  </si>
  <si>
    <t>7C3Z-9601-A</t>
  </si>
  <si>
    <t>E59Z-9601-A</t>
  </si>
  <si>
    <t>YL8Z-9601-AA</t>
  </si>
  <si>
    <t>E6AZ-9601-B</t>
  </si>
  <si>
    <t>J8992661</t>
  </si>
  <si>
    <t xml:space="preserve">E9TZ-9B072-CA </t>
  </si>
  <si>
    <t xml:space="preserve">2C5Z-9155-AA </t>
  </si>
  <si>
    <t>F57Z-9601-A</t>
  </si>
  <si>
    <t>16546-ET000</t>
  </si>
  <si>
    <t>53034249AA</t>
  </si>
  <si>
    <t>263203CAA0</t>
  </si>
  <si>
    <t xml:space="preserve">5510026AA </t>
  </si>
  <si>
    <t xml:space="preserve">4152-31090 </t>
  </si>
  <si>
    <t>68073648AA</t>
  </si>
  <si>
    <t xml:space="preserve">17801-38050 </t>
  </si>
  <si>
    <t xml:space="preserve">17220-RN0-A00 </t>
  </si>
  <si>
    <t>MR 404847</t>
  </si>
  <si>
    <t>CJ5Z-9601-A</t>
  </si>
  <si>
    <t xml:space="preserve">5018777AA </t>
  </si>
  <si>
    <t>AA5Z-6714-A</t>
  </si>
  <si>
    <t>YS4Z-9601-CC</t>
  </si>
  <si>
    <t xml:space="preserve">5011836AA </t>
  </si>
  <si>
    <t xml:space="preserve">E7TZ-9601-B </t>
  </si>
  <si>
    <t>F3XY-9155-F</t>
  </si>
  <si>
    <t>17220-PLC-000</t>
  </si>
  <si>
    <t xml:space="preserve">1L2Z-9601-AA </t>
  </si>
  <si>
    <t xml:space="preserve">4891097AA </t>
  </si>
  <si>
    <t xml:space="preserve">4891926AA </t>
  </si>
  <si>
    <t xml:space="preserve">4593914AB </t>
  </si>
  <si>
    <t>7T4Z-9601-A</t>
  </si>
  <si>
    <t xml:space="preserve">23300-39035 </t>
  </si>
  <si>
    <t>17220-RGL-A00</t>
  </si>
  <si>
    <t>4L3Z-9601-BA</t>
  </si>
  <si>
    <t>F3XY-9601-A</t>
  </si>
  <si>
    <t xml:space="preserve">17801-46060 </t>
  </si>
  <si>
    <t xml:space="preserve">2L2Z-9155-AB </t>
  </si>
  <si>
    <t>17220-PAA-000</t>
  </si>
  <si>
    <t>CH12246</t>
  </si>
  <si>
    <t>28113A9100</t>
  </si>
  <si>
    <t xml:space="preserve"> 281131R100</t>
  </si>
  <si>
    <t>28113C1100</t>
  </si>
  <si>
    <t xml:space="preserve">68191349AA </t>
  </si>
  <si>
    <t xml:space="preserve">17220REZA00 </t>
  </si>
  <si>
    <t xml:space="preserve">15601-33020 </t>
  </si>
  <si>
    <t xml:space="preserve"> 28113-22600</t>
  </si>
  <si>
    <t>68109834AA</t>
  </si>
  <si>
    <t>8-97035-303-0</t>
  </si>
  <si>
    <t xml:space="preserve">F7CZ-9601-A </t>
  </si>
  <si>
    <t>6E5Z-9601-EA</t>
  </si>
  <si>
    <t xml:space="preserve">52100283AC </t>
  </si>
  <si>
    <t xml:space="preserve">17220-R40-A00 </t>
  </si>
  <si>
    <t xml:space="preserve">16010-ST5-931 </t>
  </si>
  <si>
    <t xml:space="preserve">F67Z-9601-AA </t>
  </si>
  <si>
    <t xml:space="preserve">17220R5AA00 </t>
  </si>
  <si>
    <t xml:space="preserve">4891691AA </t>
  </si>
  <si>
    <t>XW4Z-9601-AC</t>
  </si>
  <si>
    <t>53034018AD</t>
  </si>
  <si>
    <t>17220-PWA-J10</t>
  </si>
  <si>
    <t>F23Z-9601-B</t>
  </si>
  <si>
    <t xml:space="preserve">MR571396 </t>
  </si>
  <si>
    <t xml:space="preserve">E5TZ-9601-B </t>
  </si>
  <si>
    <t xml:space="preserve">17220-P8F-A10 </t>
  </si>
  <si>
    <t>17220-RCA-A00</t>
  </si>
  <si>
    <t xml:space="preserve">4861746AA </t>
  </si>
  <si>
    <t>4891176AA</t>
  </si>
  <si>
    <t xml:space="preserve">17220-P8C-A00 </t>
  </si>
  <si>
    <t>3C3Z-6731-AA</t>
  </si>
  <si>
    <t>53032527AA</t>
  </si>
  <si>
    <t>E9SZ-9155-A</t>
  </si>
  <si>
    <t xml:space="preserve">80292-SEC-A01 </t>
  </si>
  <si>
    <t>1L5E-9155-BA</t>
  </si>
  <si>
    <t>4R3Z-9601-AA</t>
  </si>
  <si>
    <t xml:space="preserve">17220-RRA-A00 </t>
  </si>
  <si>
    <t>1J0819644</t>
  </si>
  <si>
    <t xml:space="preserve">YF1Z-9155-BA </t>
  </si>
  <si>
    <t xml:space="preserve"> 80292-S5D-A01</t>
  </si>
  <si>
    <t>XF2Z-19N619-AB</t>
  </si>
  <si>
    <t>4152-YZZA4</t>
  </si>
  <si>
    <t>172205G0A00</t>
  </si>
  <si>
    <t>DS7Z-9601-A</t>
  </si>
  <si>
    <t>17801-0C040</t>
  </si>
  <si>
    <t>D9PZ-9155-A</t>
  </si>
  <si>
    <t xml:space="preserve">4861756AA </t>
  </si>
  <si>
    <t xml:space="preserve">68081249AC </t>
  </si>
  <si>
    <t>17220-RV0A00</t>
  </si>
  <si>
    <t>4R3Z19N619AA</t>
  </si>
  <si>
    <t xml:space="preserve">88568-52010 </t>
  </si>
  <si>
    <t xml:space="preserve">172205AAA00 </t>
  </si>
  <si>
    <t>172205J6A10</t>
  </si>
  <si>
    <t xml:space="preserve">E0ZE-9155-BA </t>
  </si>
  <si>
    <t xml:space="preserve">87139-32010 </t>
  </si>
  <si>
    <t>9L8Z-9601-A</t>
  </si>
  <si>
    <t xml:space="preserve">4861737AA </t>
  </si>
  <si>
    <t xml:space="preserve">17220-R70-A00 </t>
  </si>
  <si>
    <t>4152-31060</t>
  </si>
  <si>
    <t xml:space="preserve">53032700AA </t>
  </si>
  <si>
    <t xml:space="preserve">F4ZZ-9601-A </t>
  </si>
  <si>
    <t>CU 27 008</t>
  </si>
  <si>
    <t>CU 2227</t>
  </si>
  <si>
    <t>CU 29 001</t>
  </si>
  <si>
    <t>CU 23 003</t>
  </si>
  <si>
    <t>CU 22 001-2</t>
  </si>
  <si>
    <t>CU 2623</t>
  </si>
  <si>
    <t>CU 2358</t>
  </si>
  <si>
    <t>CU 2327-2</t>
  </si>
  <si>
    <t>CUK 2862</t>
  </si>
  <si>
    <t>CU 1828</t>
  </si>
  <si>
    <t>WK 79</t>
  </si>
  <si>
    <t>WK 614/11</t>
  </si>
  <si>
    <t>C 3270</t>
  </si>
  <si>
    <t>C 2147</t>
  </si>
  <si>
    <t>C 3145</t>
  </si>
  <si>
    <t>C 2372</t>
  </si>
  <si>
    <t>C 35 154</t>
  </si>
  <si>
    <t>C 27 003/1</t>
  </si>
  <si>
    <t>CU 1936</t>
  </si>
  <si>
    <t>W 811/80</t>
  </si>
  <si>
    <t>HU 7019 z</t>
  </si>
  <si>
    <t>CU 2131</t>
  </si>
  <si>
    <t>CF12151</t>
  </si>
  <si>
    <t>CF10135</t>
  </si>
  <si>
    <t>K10826</t>
  </si>
  <si>
    <t>CF8644A</t>
  </si>
  <si>
    <t xml:space="preserve">CU 2331 </t>
  </si>
  <si>
    <t xml:space="preserve">HU 7009 z </t>
  </si>
  <si>
    <t xml:space="preserve">C 3766 </t>
  </si>
  <si>
    <t>LA396</t>
  </si>
  <si>
    <t>LA569</t>
  </si>
  <si>
    <t>LA122/S</t>
  </si>
  <si>
    <t>LA817/S</t>
  </si>
  <si>
    <t>LA109</t>
  </si>
  <si>
    <t>LX1915</t>
  </si>
  <si>
    <t>LX259</t>
  </si>
  <si>
    <t>LX1937</t>
  </si>
  <si>
    <t>LX298</t>
  </si>
  <si>
    <t>LX1780/3</t>
  </si>
  <si>
    <t>LX1286</t>
  </si>
  <si>
    <t>LX811</t>
  </si>
  <si>
    <t xml:space="preserve">WK 614/11 </t>
  </si>
  <si>
    <t>KX31</t>
  </si>
  <si>
    <t>OC983</t>
  </si>
  <si>
    <t>OC323</t>
  </si>
  <si>
    <t>LX3149</t>
  </si>
  <si>
    <t>LX422</t>
  </si>
  <si>
    <t>LX1740</t>
  </si>
  <si>
    <t>LX942</t>
  </si>
  <si>
    <t>LX1086</t>
  </si>
  <si>
    <t>LA216</t>
  </si>
  <si>
    <t>KL61</t>
  </si>
  <si>
    <t>G7143</t>
  </si>
  <si>
    <t>Obsoletos Mann</t>
  </si>
  <si>
    <t>Num. Parte (sistema)</t>
  </si>
  <si>
    <t>ABC</t>
  </si>
  <si>
    <t>A</t>
  </si>
  <si>
    <t>B</t>
  </si>
  <si>
    <t>C</t>
  </si>
  <si>
    <t>Número de Cliente:</t>
  </si>
  <si>
    <t>Núm Parte</t>
  </si>
  <si>
    <t>PUROLATOR Nothing Gets By Us</t>
  </si>
  <si>
    <t>Sales Number</t>
  </si>
  <si>
    <t>Part Number</t>
  </si>
  <si>
    <t>ML Number</t>
  </si>
  <si>
    <t>TA24675</t>
  </si>
  <si>
    <t>TA26282</t>
  </si>
  <si>
    <t>TA31359</t>
  </si>
  <si>
    <t>TA36109</t>
  </si>
  <si>
    <t>TA39150</t>
  </si>
  <si>
    <t>TA39178</t>
  </si>
  <si>
    <t>TA25786</t>
  </si>
  <si>
    <t>TA29151</t>
  </si>
  <si>
    <t>TA35560</t>
  </si>
  <si>
    <t>TA49146</t>
  </si>
  <si>
    <t>TA59181</t>
  </si>
  <si>
    <t>TA55799</t>
  </si>
  <si>
    <t>TC35834</t>
  </si>
  <si>
    <t>TC31371</t>
  </si>
  <si>
    <t>TC15388</t>
  </si>
  <si>
    <t>TC31373</t>
  </si>
  <si>
    <t>TC31380</t>
  </si>
  <si>
    <t>TC35865</t>
  </si>
  <si>
    <t>TC38224C</t>
  </si>
  <si>
    <t>TC59186</t>
  </si>
  <si>
    <t>TC36158</t>
  </si>
  <si>
    <t>TL25848</t>
  </si>
  <si>
    <t>TA26197</t>
  </si>
  <si>
    <t>TA35583</t>
  </si>
  <si>
    <t>TA35603</t>
  </si>
  <si>
    <t>TA46297</t>
  </si>
  <si>
    <t>TA24297</t>
  </si>
  <si>
    <t>TA24342</t>
  </si>
  <si>
    <t>TA24468</t>
  </si>
  <si>
    <t>TA24601</t>
  </si>
  <si>
    <t>TA24680</t>
  </si>
  <si>
    <t>TA24690</t>
  </si>
  <si>
    <t>TA24873</t>
  </si>
  <si>
    <t>TA25043</t>
  </si>
  <si>
    <t>TA25148</t>
  </si>
  <si>
    <t>TA25373</t>
  </si>
  <si>
    <t>TA25395</t>
  </si>
  <si>
    <t>TA25446</t>
  </si>
  <si>
    <t>TA25585</t>
  </si>
  <si>
    <t>TA25656</t>
  </si>
  <si>
    <t>TA25698</t>
  </si>
  <si>
    <t>TA25833</t>
  </si>
  <si>
    <t>TA26132</t>
  </si>
  <si>
    <t>TA26281</t>
  </si>
  <si>
    <t>TA34715</t>
  </si>
  <si>
    <t>TA34799</t>
  </si>
  <si>
    <t>TA34883</t>
  </si>
  <si>
    <t>TA35050</t>
  </si>
  <si>
    <t>TA35421</t>
  </si>
  <si>
    <t>TA35434</t>
  </si>
  <si>
    <t>TA35601</t>
  </si>
  <si>
    <t>TA35602</t>
  </si>
  <si>
    <t>TA35671</t>
  </si>
  <si>
    <t>TA35779</t>
  </si>
  <si>
    <t>TA36124</t>
  </si>
  <si>
    <t>TA36146</t>
  </si>
  <si>
    <t>TA39166</t>
  </si>
  <si>
    <t>TA44808</t>
  </si>
  <si>
    <t>TA46130</t>
  </si>
  <si>
    <t>TA49179</t>
  </si>
  <si>
    <t>TA53384</t>
  </si>
  <si>
    <t>TA55378</t>
  </si>
  <si>
    <t>TC35676</t>
  </si>
  <si>
    <t>TC15390</t>
  </si>
  <si>
    <t>TC15850</t>
  </si>
  <si>
    <t>TC15857</t>
  </si>
  <si>
    <t>TC25387</t>
  </si>
  <si>
    <t>TC25478</t>
  </si>
  <si>
    <t>TC25490</t>
  </si>
  <si>
    <t>TC25685</t>
  </si>
  <si>
    <t>TC35402</t>
  </si>
  <si>
    <t>TC35644</t>
  </si>
  <si>
    <t>TC35661</t>
  </si>
  <si>
    <t>F20004</t>
  </si>
  <si>
    <t>F20235</t>
  </si>
  <si>
    <t>F36294</t>
  </si>
  <si>
    <t>F45075</t>
  </si>
  <si>
    <t>F50298</t>
  </si>
  <si>
    <t>F54689</t>
  </si>
  <si>
    <t>F55055</t>
  </si>
  <si>
    <t>F55302</t>
  </si>
  <si>
    <t>F55360</t>
  </si>
  <si>
    <t>F55590</t>
  </si>
  <si>
    <t>F56097</t>
  </si>
  <si>
    <t>F56117</t>
  </si>
  <si>
    <t>F59292</t>
  </si>
  <si>
    <t>TL15465</t>
  </si>
  <si>
    <t>TL35610</t>
  </si>
  <si>
    <t>TL39171</t>
  </si>
  <si>
    <t>TL14619</t>
  </si>
  <si>
    <t>F10013</t>
  </si>
  <si>
    <t>F10024</t>
  </si>
  <si>
    <t>F10028</t>
  </si>
  <si>
    <t>F10119</t>
  </si>
  <si>
    <t>F10120</t>
  </si>
  <si>
    <t>F10157</t>
  </si>
  <si>
    <t>F10158</t>
  </si>
  <si>
    <t>F20002</t>
  </si>
  <si>
    <t>F20118</t>
  </si>
  <si>
    <t>F21117</t>
  </si>
  <si>
    <t>F21393</t>
  </si>
  <si>
    <t>F23170</t>
  </si>
  <si>
    <t>F50149</t>
  </si>
  <si>
    <t>F55529</t>
  </si>
  <si>
    <t>F59161</t>
  </si>
  <si>
    <t>F65502</t>
  </si>
  <si>
    <t>TA14650</t>
  </si>
  <si>
    <t>TA14656</t>
  </si>
  <si>
    <t>TA16094</t>
  </si>
  <si>
    <t>TA23436</t>
  </si>
  <si>
    <t>TA24648</t>
  </si>
  <si>
    <t>TA24720</t>
  </si>
  <si>
    <t>TA24730</t>
  </si>
  <si>
    <t>TA24807</t>
  </si>
  <si>
    <t>TA24858</t>
  </si>
  <si>
    <t>TA25049</t>
  </si>
  <si>
    <t>TA25065</t>
  </si>
  <si>
    <t>TA25257</t>
  </si>
  <si>
    <t>TA25304</t>
  </si>
  <si>
    <t>TA25352</t>
  </si>
  <si>
    <t>TA25353</t>
  </si>
  <si>
    <t>TA25394</t>
  </si>
  <si>
    <t>TA25435</t>
  </si>
  <si>
    <t>TA25467</t>
  </si>
  <si>
    <t>TA25538</t>
  </si>
  <si>
    <t>TA25566</t>
  </si>
  <si>
    <t>TA25584</t>
  </si>
  <si>
    <t>TA25652</t>
  </si>
  <si>
    <t>TA25792</t>
  </si>
  <si>
    <t>TA25804</t>
  </si>
  <si>
    <t>TA26312</t>
  </si>
  <si>
    <t>TA30045</t>
  </si>
  <si>
    <t>TA30067</t>
  </si>
  <si>
    <t>TA34361</t>
  </si>
  <si>
    <t>TA34613</t>
  </si>
  <si>
    <t>TA34625</t>
  </si>
  <si>
    <t>TA34717</t>
  </si>
  <si>
    <t>TA34862</t>
  </si>
  <si>
    <t>TA35207</t>
  </si>
  <si>
    <t>TA35258</t>
  </si>
  <si>
    <t>TA35266</t>
  </si>
  <si>
    <t>TA35278</t>
  </si>
  <si>
    <t>TA35305</t>
  </si>
  <si>
    <t>TA35330</t>
  </si>
  <si>
    <t>TA35359</t>
  </si>
  <si>
    <t>TA35370</t>
  </si>
  <si>
    <t>TA35375</t>
  </si>
  <si>
    <t>TA35440</t>
  </si>
  <si>
    <t>TA35449</t>
  </si>
  <si>
    <t>TA35468</t>
  </si>
  <si>
    <t>TA35470</t>
  </si>
  <si>
    <t>TA35513</t>
  </si>
  <si>
    <t>TA35517</t>
  </si>
  <si>
    <t>TA35589</t>
  </si>
  <si>
    <t>TA35592</t>
  </si>
  <si>
    <t>TA35595</t>
  </si>
  <si>
    <t>TA35798</t>
  </si>
  <si>
    <t>TA35824</t>
  </si>
  <si>
    <t>TA36061</t>
  </si>
  <si>
    <t>TA40016</t>
  </si>
  <si>
    <t>TA40103</t>
  </si>
  <si>
    <t>TA40113</t>
  </si>
  <si>
    <t>TA40124</t>
  </si>
  <si>
    <t>TA44646</t>
  </si>
  <si>
    <t>TA44690</t>
  </si>
  <si>
    <t>TA45206</t>
  </si>
  <si>
    <t>TA45279</t>
  </si>
  <si>
    <t>TA45381</t>
  </si>
  <si>
    <t>TA45488</t>
  </si>
  <si>
    <t>TA45535</t>
  </si>
  <si>
    <t>TA50092</t>
  </si>
  <si>
    <t>TA54855</t>
  </si>
  <si>
    <t>TA55697</t>
  </si>
  <si>
    <t>TA59182</t>
  </si>
  <si>
    <t>TC25082</t>
  </si>
  <si>
    <t>TC25245</t>
  </si>
  <si>
    <t>TC25835</t>
  </si>
  <si>
    <t>TC26078</t>
  </si>
  <si>
    <t>TC35448</t>
  </si>
  <si>
    <t>TC35845</t>
  </si>
  <si>
    <t>TL15317</t>
  </si>
  <si>
    <t>TL25646</t>
  </si>
  <si>
    <t>TL30005</t>
  </si>
  <si>
    <t>TL35280</t>
  </si>
  <si>
    <t>TL45335</t>
  </si>
  <si>
    <t>TC36179</t>
  </si>
  <si>
    <t>TC36099</t>
  </si>
  <si>
    <t>TC41454</t>
  </si>
  <si>
    <t>TC26176</t>
  </si>
  <si>
    <t>A26150</t>
  </si>
  <si>
    <t>TC48162</t>
  </si>
  <si>
    <t>C25838</t>
  </si>
  <si>
    <t>TC31452</t>
  </si>
  <si>
    <t>TC36154C</t>
  </si>
  <si>
    <t>TC25877</t>
  </si>
  <si>
    <t>C36091</t>
  </si>
  <si>
    <t>TC16098</t>
  </si>
  <si>
    <t>TC36125C</t>
  </si>
  <si>
    <t>TC41451C</t>
  </si>
  <si>
    <t>C35860</t>
  </si>
  <si>
    <t>TC21471C</t>
  </si>
  <si>
    <t>TA51456</t>
  </si>
  <si>
    <t>1240327S01</t>
  </si>
  <si>
    <t>1223973S01</t>
  </si>
  <si>
    <t>1296674S01</t>
  </si>
  <si>
    <t>1240510S01</t>
  </si>
  <si>
    <t>1284679S01</t>
  </si>
  <si>
    <t>1295283S01</t>
  </si>
  <si>
    <t>1240398S01</t>
  </si>
  <si>
    <t>1284673S01</t>
  </si>
  <si>
    <t>1240481S01</t>
  </si>
  <si>
    <t>1284685S01</t>
  </si>
  <si>
    <t>1295277S01</t>
  </si>
  <si>
    <t>1240568S01</t>
  </si>
  <si>
    <t>1240607S01</t>
  </si>
  <si>
    <t>1296690S01</t>
  </si>
  <si>
    <t>1240572S01</t>
  </si>
  <si>
    <t>1296693S01</t>
  </si>
  <si>
    <t>1297877S01</t>
  </si>
  <si>
    <t>1240609S01</t>
  </si>
  <si>
    <t>1284608S01</t>
  </si>
  <si>
    <t>1295394S01</t>
  </si>
  <si>
    <t>1240612S01</t>
  </si>
  <si>
    <t>1231346S01</t>
  </si>
  <si>
    <t>1224100S01</t>
  </si>
  <si>
    <t>1240483S01</t>
  </si>
  <si>
    <t>1224326S01</t>
  </si>
  <si>
    <t>1240316S01</t>
  </si>
  <si>
    <t>1240322S01</t>
  </si>
  <si>
    <t>1240323S01</t>
  </si>
  <si>
    <t>1240328S01</t>
  </si>
  <si>
    <t>1240329S01</t>
  </si>
  <si>
    <t>1240341S01</t>
  </si>
  <si>
    <t>1240346S01</t>
  </si>
  <si>
    <t>1240351S01</t>
  </si>
  <si>
    <t>1240364S01</t>
  </si>
  <si>
    <t>1240369S01</t>
  </si>
  <si>
    <t>1240382S01</t>
  </si>
  <si>
    <t>1240393S01</t>
  </si>
  <si>
    <t>1240396S01</t>
  </si>
  <si>
    <t>1240402S01</t>
  </si>
  <si>
    <t>1240410S01</t>
  </si>
  <si>
    <t>1240426S01</t>
  </si>
  <si>
    <t>1240429S01</t>
  </si>
  <si>
    <t>1240436S01</t>
  </si>
  <si>
    <t>1240439S01</t>
  </si>
  <si>
    <t>1240464S01</t>
  </si>
  <si>
    <t>1240468S01</t>
  </si>
  <si>
    <t>1240486S01</t>
  </si>
  <si>
    <t>1240487S01</t>
  </si>
  <si>
    <t>1240495S01</t>
  </si>
  <si>
    <t>1240499S01</t>
  </si>
  <si>
    <t>1240515S01</t>
  </si>
  <si>
    <t>1240517S01</t>
  </si>
  <si>
    <t>1284684S01</t>
  </si>
  <si>
    <t>1240534S01</t>
  </si>
  <si>
    <t>1240555S01</t>
  </si>
  <si>
    <t>1295274S01</t>
  </si>
  <si>
    <t>1240563S01</t>
  </si>
  <si>
    <t>1240606S01</t>
  </si>
  <si>
    <t>1240574S01</t>
  </si>
  <si>
    <t>1240576S01</t>
  </si>
  <si>
    <t>1240577S01</t>
  </si>
  <si>
    <t>1240581S01</t>
  </si>
  <si>
    <t>1240582S01</t>
  </si>
  <si>
    <t>1240583S01</t>
  </si>
  <si>
    <t>1240585S01</t>
  </si>
  <si>
    <t>1240595S01</t>
  </si>
  <si>
    <t>1240602S01</t>
  </si>
  <si>
    <t>1240604S01</t>
  </si>
  <si>
    <t>UF20004</t>
  </si>
  <si>
    <t>UF20235</t>
  </si>
  <si>
    <t>1306530S01</t>
  </si>
  <si>
    <t>UF45075</t>
  </si>
  <si>
    <t>UF50298</t>
  </si>
  <si>
    <t>UF54689</t>
  </si>
  <si>
    <t>1306536S01</t>
  </si>
  <si>
    <t>UF55302</t>
  </si>
  <si>
    <t>1306537S01</t>
  </si>
  <si>
    <t>1306529S01</t>
  </si>
  <si>
    <t>1306534S01</t>
  </si>
  <si>
    <t>1306527S01</t>
  </si>
  <si>
    <t>1306528S01</t>
  </si>
  <si>
    <t>1230267S01</t>
  </si>
  <si>
    <t>1231364S01</t>
  </si>
  <si>
    <t>1308934S01</t>
  </si>
  <si>
    <t>1230249S01</t>
  </si>
  <si>
    <t>UF10013</t>
  </si>
  <si>
    <t>UF10024</t>
  </si>
  <si>
    <t>UF10028</t>
  </si>
  <si>
    <t>UF10119</t>
  </si>
  <si>
    <t>UF10120</t>
  </si>
  <si>
    <t>UF10157</t>
  </si>
  <si>
    <t>UF10158</t>
  </si>
  <si>
    <t>UF20002</t>
  </si>
  <si>
    <t>UF20118</t>
  </si>
  <si>
    <t>UF21117</t>
  </si>
  <si>
    <t>1302754S01</t>
  </si>
  <si>
    <t>UF23170</t>
  </si>
  <si>
    <t>UF50149</t>
  </si>
  <si>
    <t>UF55529</t>
  </si>
  <si>
    <t>UF59161</t>
  </si>
  <si>
    <t>UF65502</t>
  </si>
  <si>
    <t>1240304S01</t>
  </si>
  <si>
    <t>1240305S01</t>
  </si>
  <si>
    <t>1240310S01</t>
  </si>
  <si>
    <t>1240312S01</t>
  </si>
  <si>
    <t>1240326S01</t>
  </si>
  <si>
    <t>1240331S01</t>
  </si>
  <si>
    <t>1240333S01</t>
  </si>
  <si>
    <t>1240335S01</t>
  </si>
  <si>
    <t>1240339S01</t>
  </si>
  <si>
    <t>1240348S01</t>
  </si>
  <si>
    <t>1240349S01</t>
  </si>
  <si>
    <t>1240354S01</t>
  </si>
  <si>
    <t>1240356S01</t>
  </si>
  <si>
    <t>1240359S01</t>
  </si>
  <si>
    <t>1240360S01</t>
  </si>
  <si>
    <t>1240363S01</t>
  </si>
  <si>
    <t>1240368S01</t>
  </si>
  <si>
    <t>1240372S01</t>
  </si>
  <si>
    <t>1240377S01</t>
  </si>
  <si>
    <t>1240378S01</t>
  </si>
  <si>
    <t>1240381S01</t>
  </si>
  <si>
    <t>1240390S01</t>
  </si>
  <si>
    <t>1240399S01</t>
  </si>
  <si>
    <t>1240401S01</t>
  </si>
  <si>
    <t>1240415S01</t>
  </si>
  <si>
    <t>1240422S01</t>
  </si>
  <si>
    <t>1240423S01</t>
  </si>
  <si>
    <t>1240424S01</t>
  </si>
  <si>
    <t>1240427S01</t>
  </si>
  <si>
    <t>1240432S01</t>
  </si>
  <si>
    <t>1240443S01</t>
  </si>
  <si>
    <t>1240447S01</t>
  </si>
  <si>
    <t>1240449S01</t>
  </si>
  <si>
    <t>1240452S01</t>
  </si>
  <si>
    <t>1240453S01</t>
  </si>
  <si>
    <t>1240455S01</t>
  </si>
  <si>
    <t>1240456S01</t>
  </si>
  <si>
    <t>1240457S01</t>
  </si>
  <si>
    <t>1240458S01</t>
  </si>
  <si>
    <t>1240469S01</t>
  </si>
  <si>
    <t>1240470S01</t>
  </si>
  <si>
    <t>1240473S01</t>
  </si>
  <si>
    <t>1240474S01</t>
  </si>
  <si>
    <t>1240475S01</t>
  </si>
  <si>
    <t>1240476S01</t>
  </si>
  <si>
    <t>1240484S01</t>
  </si>
  <si>
    <t>1240485S01</t>
  </si>
  <si>
    <t>1224321S01</t>
  </si>
  <si>
    <t>1240502S01</t>
  </si>
  <si>
    <t>1240505S01</t>
  </si>
  <si>
    <t>1240508S01</t>
  </si>
  <si>
    <t>1240525S01</t>
  </si>
  <si>
    <t>1240526S01</t>
  </si>
  <si>
    <t>1240527S01</t>
  </si>
  <si>
    <t>1240531S01</t>
  </si>
  <si>
    <t>1224322S01</t>
  </si>
  <si>
    <t>1240538S01</t>
  </si>
  <si>
    <t>1240539S01</t>
  </si>
  <si>
    <t>1240541S01</t>
  </si>
  <si>
    <t>1240544S01</t>
  </si>
  <si>
    <t>1240547S01</t>
  </si>
  <si>
    <t>1240562S01</t>
  </si>
  <si>
    <t>1240567S01</t>
  </si>
  <si>
    <t>1295278S01</t>
  </si>
  <si>
    <t>1240579S01</t>
  </si>
  <si>
    <t>1240580S01</t>
  </si>
  <si>
    <t>1240587S01</t>
  </si>
  <si>
    <t>1240593S01</t>
  </si>
  <si>
    <t>1240596S01</t>
  </si>
  <si>
    <t>1240608S01</t>
  </si>
  <si>
    <t>1230262S01</t>
  </si>
  <si>
    <t>1231339S01</t>
  </si>
  <si>
    <t>1253072S01</t>
  </si>
  <si>
    <t>1231358S01</t>
  </si>
  <si>
    <t>1231382S01</t>
  </si>
  <si>
    <t>1354884S01</t>
  </si>
  <si>
    <t>1355035S01</t>
  </si>
  <si>
    <t>1390675S01</t>
  </si>
  <si>
    <t>1354921S01</t>
  </si>
  <si>
    <t>1354923S01</t>
  </si>
  <si>
    <t>1390672S01</t>
  </si>
  <si>
    <t>1354922S01</t>
  </si>
  <si>
    <t>1355038S01</t>
  </si>
  <si>
    <t>1355039S01</t>
  </si>
  <si>
    <t>1355041S01</t>
  </si>
  <si>
    <t>1390684S01</t>
  </si>
  <si>
    <t>1393127S01</t>
  </si>
  <si>
    <t>1390688S01</t>
  </si>
  <si>
    <t>ACURA 2015-18 TLX, 2013-17 HONDA Accord</t>
  </si>
  <si>
    <t>MAZDA 2016-18 CX-3</t>
  </si>
  <si>
    <t>HONDA 2016-18 HR-V</t>
  </si>
  <si>
    <t>MITSUBISHI 2014-18 Mirage, 2017-18 Mirage G4</t>
  </si>
  <si>
    <t>TOYOTA Avalon Hybrid, 2012-17 Camry Hybrid, 2013-18 RAV4</t>
  </si>
  <si>
    <t>HONDA 2016-18 Civic 2.0L</t>
  </si>
  <si>
    <t>CHRYSLER 2005-10 300, 2008-10 DODGE Challenger, 2006-10 Charger, 2005-08 Magnum</t>
  </si>
  <si>
    <t>HYUNDAI 2015-18 Sonata, 2016-18 KIA Optima</t>
  </si>
  <si>
    <t>TOYOTA Land Cruiser, 2008-13 Sequoia, 2007-14 Tundra</t>
  </si>
  <si>
    <t>DODGE 2007-09 Sprinter 2500, 2007-09 Sprinter 3500, 2010-18 MERCEDES-BENZ Sprinter 2500, 2010-18 Sprinter 3500</t>
  </si>
  <si>
    <t>NISSAN 2015-17 Micra, 2014-18 Versa, 2014-18 Versa Note</t>
  </si>
  <si>
    <t>HYUNDAI 2012-17 Accent, 2010-16 Genesis Coupe, 2005-15 Tucson, 2012-18 Veloster, 2010-13 KIA Forte, 2010-13 Forte Koup, 2012-13 Forte5, 2006-17 Rio, 2006-11 Rio5, 2007-12 Rondo, 2005-16 Sportage</t>
  </si>
  <si>
    <t>HYUNDAI 2010 Santa Fe, 2011-15 KIA Sorento</t>
  </si>
  <si>
    <t>ACURA 2013-15 ILX, 2017-18 NSX, 2012-15 HONDA Civic</t>
  </si>
  <si>
    <t>FORD 2006-12 Fusion, 2006 LINCOLN Zephyr, 2006-11 MERCURY Milan</t>
  </si>
  <si>
    <t>NISSAN 2013-18 Altima, 2014 Pathfinder Hybrid</t>
  </si>
  <si>
    <t>TOYOTA Camry, 1987-88 Corolla FX16</t>
  </si>
  <si>
    <t>TOYOTA Camry, 1990-92 Corolla, 1991-95 MR-2, 1996-00 RAV4</t>
  </si>
  <si>
    <t>TOYOTA Celica, 1988-91 Corolla, 2000-05 MR2 Spyder</t>
  </si>
  <si>
    <t>HONDA 1990-93 Accord</t>
  </si>
  <si>
    <t>TOYOTA Avalon, 1992-01 Camry, 1994-99 Celica, 1998-03 Sienna, 1999-03 Solara</t>
  </si>
  <si>
    <t>FORD 1995-98 E-350 Econoline, 1999-02 E-350 Econoline Club Wagon, 1999-03 E-350 Super Duty Econoline, 2000-03 E-450 Super Duty Econoline, 2002-03 E-550 Super Duty Econoline, 1996-99 Econoline Super Duty</t>
  </si>
  <si>
    <t>HONDA 1996-00 Civic 4Cyl. 1.6L</t>
  </si>
  <si>
    <t>HYUNDAI 1999-05 Sonata, 2001-06 KIA Magentis, 2001-06 Optima</t>
  </si>
  <si>
    <t>HYUNDAI 2001-06 Elantra, 2003-08 Tiburon, 2004-09 KIA Spectra, 2005-09 Spectra5</t>
  </si>
  <si>
    <t>FORD 2000-03 Excursion, 2000-03 F-250 Super Duty Pickup, 2000-03 F-350 Super Duty Pickup, 2000-03 F-450 Super Duty Chassis Cab, 2000-03 F-550 Super Duty Chassis Cab</t>
  </si>
  <si>
    <t>ACURA 2005-08 RL, 2004-06 TL, 2006-07 HONDA Accord</t>
  </si>
  <si>
    <t>HONDA 2006-14 Ridgeline</t>
  </si>
  <si>
    <t>TOYOTA 2004-09 Prius</t>
  </si>
  <si>
    <t>HYUNDAI 2007-09 Santa Fe</t>
  </si>
  <si>
    <t>SUBARU 2016 Crosstrek Hybrid, 2014-15 XV Crosstrek Hybrid, 2010-13 SUZUKI SX4</t>
  </si>
  <si>
    <t>DODGE 2013-16 Dart</t>
  </si>
  <si>
    <t>DODGE 1991-93 Ram 50 Pickup, 1991-96 Stealth, 1991-99 MITSUBISHI 3000GT, 1992-96 Diamante, 1991-96 Mighty Max Pickup, 1992-94 Montero, 1997-03 Montero Sport</t>
  </si>
  <si>
    <t>HONDA 1992-95 Civic, 1993-97 del Sol</t>
  </si>
  <si>
    <t>CHEVROLET 1994 Blazer, 1994-96 C1500 Pickup, 1995-96 C1500 Suburban, 1992-96 C2500 Pickup, 1994-96 C2500 Suburban, 1992-96 C3500 Pickup, 1992-95 C3500HD Chassis Cab, 1996-02 Express 2500 Van, 1996-02 Express 3500 Van, 1994-96 K1500 Pickup, 1995-96 K1500 Suburban, 1992-96 K2500 Pickup, 1994-96 K2500 Suburban, 1992-96 K3500 Pickup, 1994-99 P30 Van, 1995-96 Tahoe, 1994 GMC C1500 Pickup, 1995-96 C1500 Suburban, 1992-94 C2500 Pickup, 1994-96 C2500 Suburban, 1992-94 C3500 Pickup, 1994 K1500 Pickup, 1995-96 K1500 Suburban, 1992-94 K2500 Pickup, 1994-96 K2500 Suburban, 1992-94 K3500 Pickup, 1996-99 P3500 Van, 1996-02 Savana 2500 Van, 1996-02 Savana 3500 Van, 1995-96 Sierra 1500 Pickup, 1995-96 Sierra 2500 Pickup, 1995-96 Sierra 3500 Pickup, 1994-96 Yukon</t>
  </si>
  <si>
    <t>MITSUBISHI 1994-00 Montero, 1999-11 Montero Sport</t>
  </si>
  <si>
    <t>KIA 2001-05 Rio, 2002-05 Rio Cinco, 2001-05 Rio RX-V</t>
  </si>
  <si>
    <t>KIA 2002-05 Sedona</t>
  </si>
  <si>
    <t>HYUNDAI 2006-10 Sonata</t>
  </si>
  <si>
    <t>HYUNDAI 2006-11 Azera, 2006-10 Sonata</t>
  </si>
  <si>
    <t>KIA 2007-10 Magentis, 2006-10 Optima, 2007-12 Rondo</t>
  </si>
  <si>
    <t>HYUNDAI 2007-12 Elantra, 2010-13 KIA Forte, 2010-13 Forte Koup, 2012-13 Forte5</t>
  </si>
  <si>
    <t>HYUNDAI 2012-18 Azera, 2010-12 Santa Fe, 2011-14 Sonata, 2014-16 KIA Cadenza, 2011-15 Optima, 2011-13 Sorento</t>
  </si>
  <si>
    <t>CHEVROLET 2011-16 Silverado 2500HD Pickup, 2011-16 Silverado 3500HD Pickup, 2011-16 GMC Sierra 2500HD Pickup, 2011-16 Sierra 3500HD Pickup, 2011-14 Sierra Denali Pickup</t>
  </si>
  <si>
    <t>FIAT 2016-18 500X, 2015-19 JEEP Renegade, 2015-18 RAM ProMaster City</t>
  </si>
  <si>
    <t>ACURA 1996-98 3.2TL, 1991-95 Legend</t>
  </si>
  <si>
    <t>BUICK 2010 Allure, 2010-16 LaCrosse, 2011-17 Regal, 2014 CHEVROLET Impala, 2013-14 Malibu, 2011 SAAB 43348</t>
  </si>
  <si>
    <t>CHEVROLET 1980-86 Blazer, 1980-86 C10 Pickup, 1980-86 C20 Pickup, 1980 C20 Suburban, 1980-86 C30 Pickup, 1980 G10 Van, 1980 G20 Van, 1980-91 G30 Van, 1980-86 K10 Pickup, 1980-86 K20 Pickup, 1980-86 K30 Pickup, 1983-87 P20 Van, 1981-90 P30 Van, 1989-91 R2500 Suburban, 1987-88 R30 Pickup, 1989-91 R3500 Pickup, 1980-86 Suburban, 1990 V2500 Suburban, 1987-88 V30 Pickup, 1989-91 V3500 Pickup, 1980-86 GMC C1500 Pickup, 1980-86 C1500 Suburban, 1980-86 C2500 Pickup, 1980-92 C2500 Suburban, 1980-86 C3500 Pickup, 1991 G3500 Van, 1980-86 Jimmy, 1980-86 K1500 Pickup, 1980-86 K1500 Suburban, 1980-86 K2500 Pickup, 1980-92 K2500 Suburban, 1980-86 K3500 Pickup, 1980-87 P2500 Van, 1980-91 P3500 Van, 1987 R2500 Pickup, 1989-91 R2500 Suburban, 1987-91 R3500 Pickup, 1987-91 V3500 Pickup</t>
  </si>
  <si>
    <t>DODGE 1994-02 Ram 2500 Pickup, 1994-02 Ram 3500 Pickup</t>
  </si>
  <si>
    <t>CHEVROLET 2005-10 Cobalt, 2005-10 Cobalt SS, 2006-11 HHR, 2008-10 HHR SS, 2007-10 PONTIAC G5, 2005-06 Pursuit, 2003-07 SATURN ION, 2004-07 ION Red Line</t>
  </si>
  <si>
    <t>FORD 2000-04 Focus, 2010-13 Transit Connect</t>
  </si>
  <si>
    <t>FORD 2001-06 Escape, 2005-06 Escape Hybrid, 2001-06 MAZDA Tribute, 2005-06 MERCURY Mariner, 2006 Mariner Hybrid</t>
  </si>
  <si>
    <t>CHEVROLET 2005-09 Equinox, 2006-09 PONTIAC Torrent, 2002-07 SATURN VUE, 2007 VUE Green Line Hybrid, 2004-07 VUE Red Line, 2007-09 SUZUKI XL-7</t>
  </si>
  <si>
    <t>FORD 2007-12 Escape, 2007-12 Escape Hybrid, 2008-11 MAZDA Tribute, 2008-10 Tribute Hybrid, 2007-11 MERCURY Mariner, 2007-11 Mariner Hybrid</t>
  </si>
  <si>
    <t>HONDA 1997-01 CR-V, 2000-06 Insight</t>
  </si>
  <si>
    <t>DODGE 2013-16 Dart, 2003-08 PONTIAC Vibe, 2006-18 TOYOTA Tacoma, 2006-08 Tacoma X-Runner</t>
  </si>
  <si>
    <t>HYUNDAI 2006-09 Azera, 2007-09 Santa Fe, 2006-08 Sonata, 2006-10 KIA Magentis, 2006-10 Optima</t>
  </si>
  <si>
    <t>DODGE 2010 Ram 2500 Pickup, 2010 Ram 3500 Pickup, 2010 Ram 3500HD Chassis Cab, 2010 Ram 4500HD Chassis Cab, 2010 Ram 5500HD Chassis Cab, 2011-12 RAM 2500 Pickup, 2011 3500 Pickup, 2011-12 3500HD Chassis Cab, 2011-12 4500HD Chassis Cab, 2011-12 5500HD Chassis Cab</t>
  </si>
  <si>
    <t>FORD 1995-98 E-350 Econoline, 1996-98 Econoline Super Duty, 1995-97 F Super Duty, 1994-97 F-250 Pickup, 1994-97 F-350 Pickup, 1995-97 F-450 Super Duty Chassis Cab</t>
  </si>
  <si>
    <t>DODGE 2000-02 Ram 2500 Pickup, 2000-02 Ram 3500 Pickup</t>
  </si>
  <si>
    <t>FORD 2003-05 Excursion, 2003-07 F-250 Super Duty Pickup, 2003-07 F-350 Super Duty Pickup, 2003-07 F-450 Super Duty Chassis Cab, 2003-07 F-550 Super Duty Chassis Cab, 2006-10 LCF (Low Cab Forward)</t>
  </si>
  <si>
    <t>CHEVROLET 2003-09 Kodiak C4500, 2003-09 Kodiak C5500, 2007 Silverado 2500HD Classic Pickup, 2001-16 Silverado 2500HD Pickup, 2001-03 Silverado 3500 Chassis Cab, 2007 Silverado 3500 Classic Pickup, 2001-06 Silverado 3500 Pickup, 2007-16 Silverado 3500HD Pickup, 2007 GMC Sierra 2500HD Classic Pickup, 2001-16 Sierra 2500HD Pickup, 2007 Sierra 3500 Classic Pickup, 2001-06 Sierra 3500 Pickup, 2007-16 Sierra 3500HD Pickup, 2001-03 Sierra Chassis Cab, 2011-14 Sierra Denali Pickup, 2001-09 Topkick C4500, 2001-09 Topkick C5500</t>
  </si>
  <si>
    <t>FORD 1998 E-350 Econoline, 1999-02 E-350 Econoline Club Wagon, 1999-03 E-350 Super Duty Econoline, 2000-03 E-450 Super Duty Econoline, 2002-03 E-550 Super Duty Econoline, 1998-99 Econoline Super Duty, 2000-03 Excursion, 1999-03 F-250 Super Duty Pickup, 1999-03 F-350 Super Duty Pickup, 1999-03 F-450 Super Duty Chassis Cab, 1999-03 F-550 Super Duty Chassis Cab</t>
  </si>
  <si>
    <t>MINI 2002-08 Cooper, 2002-08 Cooper S</t>
  </si>
  <si>
    <t>CHEVROLET Chevette, 1990-95 Corvette, 1990-92 DODGE Monaco, 1983-84 Ram 50 Pickup, 1988 EAGLE Eagle, 1988-89 Medallion, 1988-92 Premier, 1984-87 FORD Escort, 1983-84 Ranger, 1984-86 Tempo, 1981-84 ISUZU I-Mark, 1985-96 JEEP Cherokee, 1986-90 Comanche, 1987-90 Grand Wagoneer, 1987-88 J Series Pickups, 1985-90 Wagoneer, 1987-93 Wrangler, 1984-85 MAZDA 626, 1982-84 B2200 Pickup, 1984-87 MERCURY Lynx, 1984-87 Topaz, 1983-84 MITSUBISHI Pickup Truck, 1988-92 PEUGEOT 405, 1982-83 504, 1982-92 505, 1981-86 PONTIAC Acadian, 1986 T1000, 1985-87 RENAULT Alliance, 1985-86 Encore, 1985 Fuego, 1984-85 LeCar, 1985-86 R18i Sportwagon</t>
  </si>
  <si>
    <t>CHRYSLER 2001-03 Town &amp; Country, 2001-03 Voyager, 2001-03 DODGE Caravan, 2001-03 Grand Caravan</t>
  </si>
  <si>
    <t>FORD 1991-96 Escort, 1990-95 MAZDA 323, 1990-97 Miata, 1990-94 Protege, 1991-96 MERCURY Tracer</t>
  </si>
  <si>
    <t>INFINITI 2003-08 FX45, 2003-04 M45, 1990-06 Q45</t>
  </si>
  <si>
    <t>FORD 1995-00 Contour, 1999-02 MERCURY Cougar, 1995-00 Mystique</t>
  </si>
  <si>
    <t>ACURA 1997-99 3.0CL, 1995-97 HONDA Accord</t>
  </si>
  <si>
    <t>HONDA 1999-01 Odyssey</t>
  </si>
  <si>
    <t>SUBARU 2003-06 Baja, 2000-04 Forester, 1999-04 Impreza, 2002-04 Impreza Outback Sport, 1999-04 Legacy, 2000-04 Outback</t>
  </si>
  <si>
    <t>JEEP 2002-05 Liberty, 2003-06 TJ, 2003-06 Wrangler</t>
  </si>
  <si>
    <t>JAGUAR 2002-08 X-Type</t>
  </si>
  <si>
    <t>HONDA 2003-05 Civic Hybrid</t>
  </si>
  <si>
    <t>HYUNDAI 2005-09 Tucson, 2005-10 KIA Sportage</t>
  </si>
  <si>
    <t>HONDA 2006-11 Civic Hybrid</t>
  </si>
  <si>
    <t>ACURA 2007-12 RDX</t>
  </si>
  <si>
    <t>VOLVO 1993-97 850, 1998-05 C70, 1998-00 S70, 1998-02 V70, 1998-02 V70 Cross Country</t>
  </si>
  <si>
    <t>VOLVO 1999-06 S80</t>
  </si>
  <si>
    <t>SATURN 2003-05 ION</t>
  </si>
  <si>
    <t>HYUNDAI 2003-06 Santa Fe</t>
  </si>
  <si>
    <t>SUBARU 2006-07 B9 Tribeca, 2016-17 Crosstrek, 2009-18 Forester, 2008-18 Impreza, 2008-11 Impreza Outback Sport, 2008-14 Impreza WRX, 2005-18 Legacy, 2005-18 Outback, 2008-14 Tribeca, 2012-18 WRX, 2013-18 WRX STI, 2013-15 XV Crosstrek</t>
  </si>
  <si>
    <t>ACURA 2009-14 TSX</t>
  </si>
  <si>
    <t>FORD 1978-85 Bronco, 1972-75 Country Sedan, 1972-79 Country Squire, 1972 Custom, 1972-77 Custom 500, 1973-83 E-100 Econoline, 1975-85 E-150 Econoline, 1973-74 E-200 Econoline, 1975-85 E-250 Econoline, 1973-74 E-300 Econoline, 1975-85 E-350 Econoline, 1976 Elite, 1972-83 F-100 Pickup, 1975-85 F-150 Pickup, 1972-85 F-250 Pickup, 1972-85 F-350 Pickup, 1972-74 Galaxie 500, 1973-76 Gran Torino, 1975-80 Granada, 1972-84 LTD, 1980-85 LTD Country Squire, 1980-91 LTD Crown Victoria, 1977-79 LTD II, 1972-76 Maverick, 1972-82 Mustang, 1972-76 Ranch Wagon, 1972-79 Ranchero, 1977-85 Thunderbird, 1972-76 Torino, 1977-85 LINCOLN Continental, 1977-79 Mark V, 1980-83 Mark VI, 1984-85 Mark VII, 1981-85 Town Car, 1977-80 Versailles, 1982 MERCURY Capri, 1972-85 Colony Park, 1972-76 Comet, 1972-85 Cougar, 1976-89 Grand Marquis, 1972-82 Marquis, 1975-80 Monarch, 1972-76 Montego, 1972-73 Monterey</t>
  </si>
  <si>
    <t>LAND ROVER 2000-04 Discovery, 1999 Discovery Series II, 2002-05 Freelander, 1995-02 Range Rover</t>
  </si>
  <si>
    <t>JEEP 2002-04 Grand Cherokee</t>
  </si>
  <si>
    <t>FORD Thunderbird, 2000-08 JAGUAR S-Type, 2005-09 Super V8, 2006 Super V8 Portfolio, 1988-09 Vanden Plas, 2009-10 XF, 2002-03 XJ Sport, 2002-03 XJ Super, 2005 XJ Super V8, 1976-96 XJ12, 1976-97 XJ6, 1997 XJ6 L, 1998-09 XJ8, 1998-09 XJ8 L, 1995-09 XJR, 1993 XJRS, 1976-96 XJS, 1986-88 XJS-C, 2007-09 XK, 1997-06 XK8, 2000-09 XKR, 2005-09 LAND ROVER LR3, 2006-09 Range Rover, 2006-09 Range Rover Sport, 2000-06 LINCOLN LS, 1975-87 ROLLS ROYCE Camargue, 1972-02 Corniche, 1986-92 Corniche II, 1993-95 Corniche IV, 1995 Corniche S, 1995 Flying Spur, 1998-99 Park Ward, 1995-97 Silver Dawn, 1981-95 Silver Spirit, 1981-99 Silver Spur</t>
  </si>
  <si>
    <t>CHEVROLET 2012 Captiva Sport 6Cyl. 3.0L, 2012-2015 Captiva Sport 4Cyl. 2.4L, 2011-2012 Equinox 6Cyl. 30L, 2013-2017 Equinox 6Cyl. 3.6L, 2010-2011 Equinox 4Cyl. 2.4L, 2012-2017 Equinox 4Cyl. 2.4L, 2010 Equinox 6Cyl. 3.0L, GMC 2010-2011 Terrain 4Cyl. 2.4L, 2012-2017 Terrain 4Cyl. 2.4L, 2011-2012 Terrain 6Cyl. 3.0L, 2013-2017 Terrain 6Cyl. 3.6L, HYUNDAI 2011-2014 Sonata 4Cyl. 2.4L, 2011-2014 Sonata 4Cyl. 2.0L T, 2013-2019 Santa Fe XL 6Cyl. 3.3L, 2013-2018 Santa Fe Sport 4Cyl. 2.4L, 2013-2018 Santa Fe Sport 4Cyl. 2.0L T, 2013-2018 Santa Fe 6Cyl. 3.3L, KIA 2011-2015 Optima 4Cyl. 2.4L, 2011-2015 Optima 2.0L T, 2011-2014 Sedona 6Cyl. 3.5L, 2015-2019 Sedona 6Cyl. 3.3L</t>
  </si>
  <si>
    <t>FORD 2010-2012 Fusion 6Cyl. 3.5L, 2010-2012 Fusion 4Cyl. 2.5L, 2010-2010 Fusion 6Cyl. 3.0L, 2009 Fusion 6Cyl. 3.0L, LINCOLN 2007-2010 MKZ 6Cyl. 3.5L, 2011-2012 MKZ 4Cyl. 2.5L, 2009 MKZ 6Cyl. 3.5L, MERCURY 2010-2011 Milan 6Cyl. 3.0L, 2010-2011 Milan 4Cyl. 2.5L.</t>
  </si>
  <si>
    <t>HYUNDAI 2017-2019 Sonata Hybrid 4Cyl. 2.0L, KIA 2016-2019 Optima 4Cyl. 1.6L, 2016-2019 Optima 4Cyl. 2.0L, 2016 Optima 4Cyl. 2.4L, 2016-2019 Optima 4Cyl. 2.4L, 2017-2020 Optima Hybrid 4Cyl. 2.0L.</t>
  </si>
  <si>
    <t>HONDA 2011-2016 CR-Z 4Cyl. 1.5L</t>
  </si>
  <si>
    <t>CHEVROLET 2011-2017 Caprice 8Cyl. 6.0L, 2012-2017 Caprice 6Cyl, 3.6L, 2014-2017 SS 6Cyl. 6.2L, PONTIAC 2008-2009 G8 6Cyl. 3.6L, 2008-2009 G8 8Cyl. 6.0L, 2009 G8 8Cyl. 6.2L.</t>
  </si>
  <si>
    <t>CHEVROLET 2008-2010 Optra 4Cyl. 2.0L</t>
  </si>
  <si>
    <t>1654630P00</t>
  </si>
  <si>
    <t>172205A2A00</t>
  </si>
  <si>
    <t>PEHH133A0</t>
  </si>
  <si>
    <t>BC3Z-9601-A</t>
  </si>
  <si>
    <t>1722051BH00</t>
  </si>
  <si>
    <t>1500A617</t>
  </si>
  <si>
    <t>178010V020</t>
  </si>
  <si>
    <t>17220-5BA-A00</t>
  </si>
  <si>
    <t>9196120/19239750</t>
  </si>
  <si>
    <t>28113C1500</t>
  </si>
  <si>
    <t xml:space="preserve">17801-0S010 </t>
  </si>
  <si>
    <t>A906 830 0318</t>
  </si>
  <si>
    <t xml:space="preserve">272781KK0A </t>
  </si>
  <si>
    <t>HH6946</t>
  </si>
  <si>
    <t>7850A002</t>
  </si>
  <si>
    <t>97133D300</t>
  </si>
  <si>
    <t>97133-2E200</t>
  </si>
  <si>
    <t>68212070AA</t>
  </si>
  <si>
    <t>1UF79AQ000</t>
  </si>
  <si>
    <t>263203C300</t>
  </si>
  <si>
    <t>17220RX0A00</t>
  </si>
  <si>
    <t>6E5Z-9601-GA</t>
  </si>
  <si>
    <t>165463TA0A</t>
  </si>
  <si>
    <t>17801-01020</t>
  </si>
  <si>
    <t>17220PT2000</t>
  </si>
  <si>
    <t>1780103010/1780174060</t>
  </si>
  <si>
    <t>17220POAA00</t>
  </si>
  <si>
    <t xml:space="preserve">F5UZ-9601-A </t>
  </si>
  <si>
    <t xml:space="preserve"> 17220-P2F-A01 </t>
  </si>
  <si>
    <t>281132F000</t>
  </si>
  <si>
    <t>2U2Z9601AA/1C3Z9601AA</t>
  </si>
  <si>
    <t xml:space="preserve"> 17220-RDA-A00 </t>
  </si>
  <si>
    <t>17220RJEX00</t>
  </si>
  <si>
    <t xml:space="preserve">17801-21040 </t>
  </si>
  <si>
    <t>28113-2B000</t>
  </si>
  <si>
    <t>1378054L00</t>
  </si>
  <si>
    <t>4627127AAB</t>
  </si>
  <si>
    <t>MD620472</t>
  </si>
  <si>
    <t>17220P07000</t>
  </si>
  <si>
    <t>MR571473</t>
  </si>
  <si>
    <t>0K30C13320C</t>
  </si>
  <si>
    <t>OK52Y-13-33X</t>
  </si>
  <si>
    <t xml:space="preserve"> 28113-3K010 </t>
  </si>
  <si>
    <t xml:space="preserve"> 38113-3K200</t>
  </si>
  <si>
    <t>165464JM1A</t>
  </si>
  <si>
    <t xml:space="preserve">28113-2H000 </t>
  </si>
  <si>
    <t>68247339AA</t>
  </si>
  <si>
    <t>17220PY3000</t>
  </si>
  <si>
    <t>55560894/13319421</t>
  </si>
  <si>
    <t>28113F2000</t>
  </si>
  <si>
    <t>999M1VP005</t>
  </si>
  <si>
    <t>05058040AA</t>
  </si>
  <si>
    <t>XS4HH16N619AP</t>
  </si>
  <si>
    <t>YL8419N619AB</t>
  </si>
  <si>
    <t>8L8Z19N619B</t>
  </si>
  <si>
    <t xml:space="preserve"> 80291ST3E01</t>
  </si>
  <si>
    <t>97133-2B010</t>
  </si>
  <si>
    <t>C70E9155A</t>
  </si>
  <si>
    <t>68065608AA</t>
  </si>
  <si>
    <t>1541080C00</t>
  </si>
  <si>
    <t>E3TZ9155A</t>
  </si>
  <si>
    <t>F4TZ-9N184-A</t>
  </si>
  <si>
    <t>68001914AB</t>
  </si>
  <si>
    <t xml:space="preserve">3C3Z-9N184-CA </t>
  </si>
  <si>
    <t xml:space="preserve">TP3018 </t>
  </si>
  <si>
    <t xml:space="preserve">F81Z-9N184-AA </t>
  </si>
  <si>
    <t>15208EZ40A</t>
  </si>
  <si>
    <t>C5AE9155A</t>
  </si>
  <si>
    <t>D1FZ-9155-A</t>
  </si>
  <si>
    <t>D7TZ9155B</t>
  </si>
  <si>
    <t xml:space="preserve">J8121753 </t>
  </si>
  <si>
    <t>4809118AC</t>
  </si>
  <si>
    <t>281132K000</t>
  </si>
  <si>
    <t>F0AF7826</t>
  </si>
  <si>
    <t>MB906051</t>
  </si>
  <si>
    <t>17220P13000</t>
  </si>
  <si>
    <t>165461P100</t>
  </si>
  <si>
    <t>F5RZ9601C</t>
  </si>
  <si>
    <t>B59513Z40</t>
  </si>
  <si>
    <t>17220P0GA00</t>
  </si>
  <si>
    <t>FSD713Z40</t>
  </si>
  <si>
    <t>FS0513Z40</t>
  </si>
  <si>
    <t>17220P8FA00</t>
  </si>
  <si>
    <t>16546-AA070</t>
  </si>
  <si>
    <t>28113-39000</t>
  </si>
  <si>
    <t>5019443AA</t>
  </si>
  <si>
    <t>1X439601AA/C2S11215</t>
  </si>
  <si>
    <t>17220-PZA-000</t>
  </si>
  <si>
    <t>5F9Z9601AA</t>
  </si>
  <si>
    <t xml:space="preserve">28113-08000 </t>
  </si>
  <si>
    <t>17220RMX000/17220RMXY00</t>
  </si>
  <si>
    <t>16546EG000</t>
  </si>
  <si>
    <t xml:space="preserve">17801-20050 </t>
  </si>
  <si>
    <t>17220RWCA00</t>
  </si>
  <si>
    <t>JF01-13-Z00</t>
  </si>
  <si>
    <t xml:space="preserve">9186262-3 </t>
  </si>
  <si>
    <t xml:space="preserve">OK2A5-13-Z40A </t>
  </si>
  <si>
    <t>0K01113Z40</t>
  </si>
  <si>
    <t>RF2A13Z40A9U</t>
  </si>
  <si>
    <t>9186361/91863613</t>
  </si>
  <si>
    <t>17801-50060</t>
  </si>
  <si>
    <t>3W3Z-9601-AA</t>
  </si>
  <si>
    <t>28113-3E000</t>
  </si>
  <si>
    <t xml:space="preserve">28113-26350 </t>
  </si>
  <si>
    <t xml:space="preserve">16546-AA10A </t>
  </si>
  <si>
    <t>16546JK20A</t>
  </si>
  <si>
    <t>17220RL5A00</t>
  </si>
  <si>
    <t xml:space="preserve">D2AZ-9601-A </t>
  </si>
  <si>
    <t>17801-50010</t>
  </si>
  <si>
    <t>17220P5A000</t>
  </si>
  <si>
    <t xml:space="preserve">17801-50030 </t>
  </si>
  <si>
    <t>ESR4238</t>
  </si>
  <si>
    <t>5015610AA</t>
  </si>
  <si>
    <t>3C3U9601BC/3C3U9601BA/4C3Z9601AA</t>
  </si>
  <si>
    <t>7C3Z9601B</t>
  </si>
  <si>
    <t>F6DZ19N619BA / F6DZ19N619C</t>
  </si>
  <si>
    <t>64316962548 / 64 31 6 946 628</t>
  </si>
  <si>
    <t>64316935822 / 64319174370</t>
  </si>
  <si>
    <t>8K0819439</t>
  </si>
  <si>
    <t>XW4Z-6731-BA</t>
  </si>
  <si>
    <t>5175571AA</t>
  </si>
  <si>
    <t>971333SAA0</t>
  </si>
  <si>
    <t xml:space="preserve">AE5Z19N619A </t>
  </si>
  <si>
    <t>68071668AA</t>
  </si>
  <si>
    <t>17220RTW000</t>
  </si>
  <si>
    <t>272773JC1A</t>
  </si>
  <si>
    <t>87139WB001</t>
  </si>
  <si>
    <t>27891EL00A</t>
  </si>
  <si>
    <t>BBM461J6X</t>
  </si>
  <si>
    <t>MR398288</t>
  </si>
  <si>
    <t>C6C79AC000</t>
  </si>
  <si>
    <t>95860-85Z00</t>
  </si>
  <si>
    <t>871390E040</t>
  </si>
  <si>
    <t>C 32 014</t>
  </si>
  <si>
    <t>CUK 3569</t>
  </si>
  <si>
    <t>CUK 24 003</t>
  </si>
  <si>
    <t>C 31 101/1</t>
  </si>
  <si>
    <t>C 2568</t>
  </si>
  <si>
    <t>C 2537/2</t>
  </si>
  <si>
    <t>C 31 126</t>
  </si>
  <si>
    <t>C 3027/1</t>
  </si>
  <si>
    <t xml:space="preserve">C 29 108 </t>
  </si>
  <si>
    <t>C 2329</t>
  </si>
  <si>
    <t>C 2735</t>
  </si>
  <si>
    <t xml:space="preserve">C 20 010 </t>
  </si>
  <si>
    <t>C 2332</t>
  </si>
  <si>
    <t>C 2138/3</t>
  </si>
  <si>
    <t>C 26 012</t>
  </si>
  <si>
    <t xml:space="preserve">C 33 004 </t>
  </si>
  <si>
    <t>C 21 002</t>
  </si>
  <si>
    <t xml:space="preserve">MC 1018 </t>
  </si>
  <si>
    <t>CU 2746</t>
  </si>
  <si>
    <t xml:space="preserve">MF 1075 </t>
  </si>
  <si>
    <t>HU 816/2 x</t>
  </si>
  <si>
    <t xml:space="preserve">ML 1037 </t>
  </si>
  <si>
    <t xml:space="preserve">MF 1090 </t>
  </si>
  <si>
    <t xml:space="preserve">MF 1006 </t>
  </si>
  <si>
    <t>P 917 x</t>
  </si>
  <si>
    <t xml:space="preserve">MF 1036 </t>
  </si>
  <si>
    <t>C 3483/1</t>
  </si>
  <si>
    <t>C 2552/2</t>
  </si>
  <si>
    <t>C 2438</t>
  </si>
  <si>
    <t>C 40 107</t>
  </si>
  <si>
    <t>C 2564</t>
  </si>
  <si>
    <t>C 2666</t>
  </si>
  <si>
    <t>C 2262</t>
  </si>
  <si>
    <t>C 2223</t>
  </si>
  <si>
    <t>C 2524</t>
  </si>
  <si>
    <t>C 35 148</t>
  </si>
  <si>
    <t>C 2679</t>
  </si>
  <si>
    <t>C 31 007</t>
  </si>
  <si>
    <t>C 3233</t>
  </si>
  <si>
    <t>C 35 215</t>
  </si>
  <si>
    <t>C30189</t>
  </si>
  <si>
    <t>C 30 195/2</t>
  </si>
  <si>
    <t>C 2963/1</t>
  </si>
  <si>
    <t>C 2868</t>
  </si>
  <si>
    <t xml:space="preserve">MC 1004 </t>
  </si>
  <si>
    <t xml:space="preserve">MC 1001 </t>
  </si>
  <si>
    <t>CUK 2450</t>
  </si>
  <si>
    <t>W 719/7</t>
  </si>
  <si>
    <t>HU 938/4 x</t>
  </si>
  <si>
    <t xml:space="preserve">ML 1023 </t>
  </si>
  <si>
    <t xml:space="preserve">CU 26 017 </t>
  </si>
  <si>
    <t>CU 3337</t>
  </si>
  <si>
    <t>CU 20 018</t>
  </si>
  <si>
    <t>CUK 2442</t>
  </si>
  <si>
    <t>CU 22 007</t>
  </si>
  <si>
    <t xml:space="preserve">CUK 2231 </t>
  </si>
  <si>
    <t>WA10395</t>
  </si>
  <si>
    <t>WA10394</t>
  </si>
  <si>
    <t>WA10125</t>
  </si>
  <si>
    <t>WA10416</t>
  </si>
  <si>
    <t>WA10414</t>
  </si>
  <si>
    <t>WA10301</t>
  </si>
  <si>
    <t>WP10277</t>
  </si>
  <si>
    <t>WP10125</t>
  </si>
  <si>
    <t>WP10265</t>
  </si>
  <si>
    <t>WP10106</t>
  </si>
  <si>
    <t>WA10008</t>
  </si>
  <si>
    <t>WA10337</t>
  </si>
  <si>
    <t>WA10420</t>
  </si>
  <si>
    <t>33585XE</t>
  </si>
  <si>
    <t>33960XE</t>
  </si>
  <si>
    <t>WL10242</t>
  </si>
  <si>
    <t>WF10451</t>
  </si>
  <si>
    <t>WF10020</t>
  </si>
  <si>
    <t>WA10257</t>
  </si>
  <si>
    <t>WP10009</t>
  </si>
  <si>
    <t>WP10267</t>
  </si>
  <si>
    <t>WP10370</t>
  </si>
  <si>
    <t>WP10322</t>
  </si>
  <si>
    <t>WA10419</t>
  </si>
  <si>
    <t>WP10129</t>
  </si>
  <si>
    <t>LX3003</t>
  </si>
  <si>
    <t>LX3075</t>
  </si>
  <si>
    <t>LX2750</t>
  </si>
  <si>
    <t>LAK1002</t>
  </si>
  <si>
    <t>LA716S</t>
  </si>
  <si>
    <t>LA301</t>
  </si>
  <si>
    <t>LAK1282</t>
  </si>
  <si>
    <t>LA730</t>
  </si>
  <si>
    <t>LX3568</t>
  </si>
  <si>
    <t>LX3076</t>
  </si>
  <si>
    <t>LX1691</t>
  </si>
  <si>
    <t>LX807</t>
  </si>
  <si>
    <t>LX667</t>
  </si>
  <si>
    <t>LX810</t>
  </si>
  <si>
    <t>LX844</t>
  </si>
  <si>
    <t>LX1266</t>
  </si>
  <si>
    <t>LX1039</t>
  </si>
  <si>
    <t>LX1030</t>
  </si>
  <si>
    <t>LX2928</t>
  </si>
  <si>
    <t>LX3098</t>
  </si>
  <si>
    <t>LX2678</t>
  </si>
  <si>
    <t>LX2832</t>
  </si>
  <si>
    <t>LX2114</t>
  </si>
  <si>
    <t>LX848</t>
  </si>
  <si>
    <t>LX3715</t>
  </si>
  <si>
    <t>LX1625</t>
  </si>
  <si>
    <t>LX1809</t>
  </si>
  <si>
    <t>LX2648</t>
  </si>
  <si>
    <t>LX3694</t>
  </si>
  <si>
    <t>LX2752</t>
  </si>
  <si>
    <t>LX2957</t>
  </si>
  <si>
    <t>LX3211</t>
  </si>
  <si>
    <t>LX4085</t>
  </si>
  <si>
    <t>LX806</t>
  </si>
  <si>
    <t>LX3020</t>
  </si>
  <si>
    <t>LX2933</t>
  </si>
  <si>
    <t>LA172</t>
  </si>
  <si>
    <t>LA180</t>
  </si>
  <si>
    <t>LA78</t>
  </si>
  <si>
    <t>LA183</t>
  </si>
  <si>
    <t>LA100</t>
  </si>
  <si>
    <t>LA765</t>
  </si>
  <si>
    <t>LA343</t>
  </si>
  <si>
    <t>KL125</t>
  </si>
  <si>
    <t>OX175D</t>
  </si>
  <si>
    <t>OC111</t>
  </si>
  <si>
    <t>KL14</t>
  </si>
  <si>
    <t>KX491DECO</t>
  </si>
  <si>
    <t>KX23</t>
  </si>
  <si>
    <t>KL553</t>
  </si>
  <si>
    <t>KL558</t>
  </si>
  <si>
    <t>LX3068</t>
  </si>
  <si>
    <t>LX2739</t>
  </si>
  <si>
    <t>LX59</t>
  </si>
  <si>
    <t>LX350</t>
  </si>
  <si>
    <t>LX591</t>
  </si>
  <si>
    <t>LX840</t>
  </si>
  <si>
    <t>LX3222</t>
  </si>
  <si>
    <t>LX522</t>
  </si>
  <si>
    <t>LX534</t>
  </si>
  <si>
    <t>LX3067</t>
  </si>
  <si>
    <t>LX542</t>
  </si>
  <si>
    <t>LX3087</t>
  </si>
  <si>
    <t>LX1518</t>
  </si>
  <si>
    <t>LX1040</t>
  </si>
  <si>
    <t>LX2942</t>
  </si>
  <si>
    <t>LX1249</t>
  </si>
  <si>
    <t>LX3309</t>
  </si>
  <si>
    <t>LX2932</t>
  </si>
  <si>
    <t>LX1785</t>
  </si>
  <si>
    <t>LX2675</t>
  </si>
  <si>
    <t>LX3225</t>
  </si>
  <si>
    <t>LX2634</t>
  </si>
  <si>
    <t>LX3217</t>
  </si>
  <si>
    <t>LX835</t>
  </si>
  <si>
    <t>LX544</t>
  </si>
  <si>
    <t>LX679</t>
  </si>
  <si>
    <t>LX923</t>
  </si>
  <si>
    <t>LX561</t>
  </si>
  <si>
    <t>LX790</t>
  </si>
  <si>
    <t>LX1818</t>
  </si>
  <si>
    <t>LX677</t>
  </si>
  <si>
    <t>LX2144</t>
  </si>
  <si>
    <t>LX2926</t>
  </si>
  <si>
    <t>LX3085</t>
  </si>
  <si>
    <t>LX936</t>
  </si>
  <si>
    <t>LX637</t>
  </si>
  <si>
    <t>LX700</t>
  </si>
  <si>
    <t>LX1613</t>
  </si>
  <si>
    <t>LX3082</t>
  </si>
  <si>
    <t>LX3802</t>
  </si>
  <si>
    <t>LX3226</t>
  </si>
  <si>
    <t>LX1955</t>
  </si>
  <si>
    <t>LX3080</t>
  </si>
  <si>
    <t>LX2672</t>
  </si>
  <si>
    <t>LX3089</t>
  </si>
  <si>
    <t>LX3070</t>
  </si>
  <si>
    <t>LX2688</t>
  </si>
  <si>
    <t>LX8</t>
  </si>
  <si>
    <t>LX1</t>
  </si>
  <si>
    <t>LX3229</t>
  </si>
  <si>
    <t>LX3071</t>
  </si>
  <si>
    <t>LX1951</t>
  </si>
  <si>
    <t>LX2145</t>
  </si>
  <si>
    <t>LX3945</t>
  </si>
  <si>
    <t>LX1273</t>
  </si>
  <si>
    <t>LX2094</t>
  </si>
  <si>
    <t>LAK759</t>
  </si>
  <si>
    <t>LA1065</t>
  </si>
  <si>
    <t>LA197</t>
  </si>
  <si>
    <t>LA720</t>
  </si>
  <si>
    <t>LAA710</t>
  </si>
  <si>
    <t>OX1044</t>
  </si>
  <si>
    <t>OX1066</t>
  </si>
  <si>
    <t>LA876</t>
  </si>
  <si>
    <t>LA721</t>
  </si>
  <si>
    <t>LA782</t>
  </si>
  <si>
    <t>LX3445</t>
  </si>
  <si>
    <t>LA117</t>
  </si>
  <si>
    <t>LAK472</t>
  </si>
  <si>
    <t>LA480</t>
  </si>
  <si>
    <t>LA501/S</t>
  </si>
  <si>
    <t>LAK1369</t>
  </si>
  <si>
    <t>LAO1365</t>
  </si>
  <si>
    <t>CA6900</t>
  </si>
  <si>
    <t>CA11476</t>
  </si>
  <si>
    <t>CA12088</t>
  </si>
  <si>
    <t>CA10888</t>
  </si>
  <si>
    <t>CA12052</t>
  </si>
  <si>
    <t>CA11952</t>
  </si>
  <si>
    <t>CA10677</t>
  </si>
  <si>
    <t>CA12051</t>
  </si>
  <si>
    <t>CA9838</t>
  </si>
  <si>
    <t>CA12085</t>
  </si>
  <si>
    <t>CA11941</t>
  </si>
  <si>
    <t>CA10343</t>
  </si>
  <si>
    <t>CF12237</t>
  </si>
  <si>
    <t>CF8791</t>
  </si>
  <si>
    <t>CF12160</t>
  </si>
  <si>
    <t>CF11966</t>
  </si>
  <si>
    <t>CF11810</t>
  </si>
  <si>
    <t>CF11664</t>
  </si>
  <si>
    <t>CA11121</t>
  </si>
  <si>
    <t>CA10092</t>
  </si>
  <si>
    <t>CA10014</t>
  </si>
  <si>
    <t>CA11450</t>
  </si>
  <si>
    <t>CA4778</t>
  </si>
  <si>
    <t>CA3902</t>
  </si>
  <si>
    <t>CA6395</t>
  </si>
  <si>
    <t>CA5125</t>
  </si>
  <si>
    <t>CA6807</t>
  </si>
  <si>
    <t>CA7351</t>
  </si>
  <si>
    <t>CA7420</t>
  </si>
  <si>
    <t>CA7614</t>
  </si>
  <si>
    <t>CA8766</t>
  </si>
  <si>
    <t>CA9392</t>
  </si>
  <si>
    <t>CA9400</t>
  </si>
  <si>
    <t>CA10015</t>
  </si>
  <si>
    <t>CA10159</t>
  </si>
  <si>
    <t>CA10539</t>
  </si>
  <si>
    <t>CA11001</t>
  </si>
  <si>
    <t>CA11431</t>
  </si>
  <si>
    <t>CA7174</t>
  </si>
  <si>
    <t>CA7605</t>
  </si>
  <si>
    <t>CA9277</t>
  </si>
  <si>
    <t>CA9555</t>
  </si>
  <si>
    <t>CA10083</t>
  </si>
  <si>
    <t>CA10084</t>
  </si>
  <si>
    <t>CA10191</t>
  </si>
  <si>
    <t>CA10470</t>
  </si>
  <si>
    <t>CA10881</t>
  </si>
  <si>
    <t>CA11033</t>
  </si>
  <si>
    <t>CA12066</t>
  </si>
  <si>
    <t>CA7224</t>
  </si>
  <si>
    <t>CA10685</t>
  </si>
  <si>
    <t>CA12057</t>
  </si>
  <si>
    <t>CA3549</t>
  </si>
  <si>
    <t>CA7640</t>
  </si>
  <si>
    <t>CF10361</t>
  </si>
  <si>
    <t>CF10388</t>
  </si>
  <si>
    <t>CF10900</t>
  </si>
  <si>
    <t>CF10137</t>
  </si>
  <si>
    <t>CF10141</t>
  </si>
  <si>
    <t>CF10548</t>
  </si>
  <si>
    <t>CF10374</t>
  </si>
  <si>
    <t>CF10381</t>
  </si>
  <si>
    <t>G4168</t>
  </si>
  <si>
    <t>G3427</t>
  </si>
  <si>
    <t>CS11037</t>
  </si>
  <si>
    <t>P3767</t>
  </si>
  <si>
    <t>CS10145</t>
  </si>
  <si>
    <t>PS9059B</t>
  </si>
  <si>
    <t>CS8629</t>
  </si>
  <si>
    <t>CH9999</t>
  </si>
  <si>
    <t>PH3985</t>
  </si>
  <si>
    <t>G23</t>
  </si>
  <si>
    <t>G3428A</t>
  </si>
  <si>
    <t>CG3388</t>
  </si>
  <si>
    <t>CG3389</t>
  </si>
  <si>
    <t>G4166</t>
  </si>
  <si>
    <t>G15</t>
  </si>
  <si>
    <t>G3583</t>
  </si>
  <si>
    <t>CS12228</t>
  </si>
  <si>
    <t>G9272</t>
  </si>
  <si>
    <t>G3641</t>
  </si>
  <si>
    <t>CA7094</t>
  </si>
  <si>
    <t>CA7017</t>
  </si>
  <si>
    <t>CA10699</t>
  </si>
  <si>
    <t>CA4365</t>
  </si>
  <si>
    <t>CA6828</t>
  </si>
  <si>
    <t>CA7344</t>
  </si>
  <si>
    <t>CA6849</t>
  </si>
  <si>
    <t>CA7738</t>
  </si>
  <si>
    <t>CA5595</t>
  </si>
  <si>
    <t>CA8033</t>
  </si>
  <si>
    <t>CA8547</t>
  </si>
  <si>
    <t>CA5445</t>
  </si>
  <si>
    <t>CA8760</t>
  </si>
  <si>
    <t>CA9055</t>
  </si>
  <si>
    <t>CA9402</t>
  </si>
  <si>
    <t>CA9708</t>
  </si>
  <si>
    <t>CA9565</t>
  </si>
  <si>
    <t>CA9944</t>
  </si>
  <si>
    <t>CA10086</t>
  </si>
  <si>
    <t>CA10490</t>
  </si>
  <si>
    <t>CA10542</t>
  </si>
  <si>
    <t>CA10257</t>
  </si>
  <si>
    <t>CA10578</t>
  </si>
  <si>
    <t>CA184</t>
  </si>
  <si>
    <t>CA4939</t>
  </si>
  <si>
    <t>CA6376</t>
  </si>
  <si>
    <t>CA6558</t>
  </si>
  <si>
    <t>CA7167</t>
  </si>
  <si>
    <t>CA5436</t>
  </si>
  <si>
    <t>CA8162</t>
  </si>
  <si>
    <t>CA8548</t>
  </si>
  <si>
    <t>CA8121</t>
  </si>
  <si>
    <t>CA8613</t>
  </si>
  <si>
    <t>CA8918</t>
  </si>
  <si>
    <t>CA6479</t>
  </si>
  <si>
    <t>CA9286</t>
  </si>
  <si>
    <t>CA8922</t>
  </si>
  <si>
    <t>CA8713</t>
  </si>
  <si>
    <t>CA9073</t>
  </si>
  <si>
    <t>CA9379</t>
  </si>
  <si>
    <t>CA5948</t>
  </si>
  <si>
    <t>CA9603</t>
  </si>
  <si>
    <t>CA9525</t>
  </si>
  <si>
    <t>CA9798</t>
  </si>
  <si>
    <t>CA9900</t>
  </si>
  <si>
    <t>CA10347</t>
  </si>
  <si>
    <t>CA10544</t>
  </si>
  <si>
    <t>CA10802</t>
  </si>
  <si>
    <t>CA2740</t>
  </si>
  <si>
    <t>CA351</t>
  </si>
  <si>
    <t>CA3300</t>
  </si>
  <si>
    <t>CA6821</t>
  </si>
  <si>
    <t>CA9953</t>
  </si>
  <si>
    <t>CA8188</t>
  </si>
  <si>
    <t>CA8612</t>
  </si>
  <si>
    <t>CA9471</t>
  </si>
  <si>
    <t>CA9516</t>
  </si>
  <si>
    <t>CA7600</t>
  </si>
  <si>
    <t>CA10270</t>
  </si>
  <si>
    <t>CA11541</t>
  </si>
  <si>
    <t>CF10727</t>
  </si>
  <si>
    <t>CF10103</t>
  </si>
  <si>
    <t>CF10382</t>
  </si>
  <si>
    <t>CF11179</t>
  </si>
  <si>
    <t>PH5618</t>
  </si>
  <si>
    <t>CH10323</t>
  </si>
  <si>
    <t>CH8213</t>
  </si>
  <si>
    <t>PH3976A</t>
  </si>
  <si>
    <t>CF11819</t>
  </si>
  <si>
    <t>CF11174</t>
  </si>
  <si>
    <t>CF11668</t>
  </si>
  <si>
    <t>CF11776</t>
  </si>
  <si>
    <t>CF12140</t>
  </si>
  <si>
    <t>CF10775</t>
  </si>
  <si>
    <t>CF10545</t>
  </si>
  <si>
    <t>CF11639</t>
  </si>
  <si>
    <t>CF11672</t>
  </si>
  <si>
    <t>CF10746</t>
  </si>
  <si>
    <t>CF10557</t>
  </si>
  <si>
    <t>CF12157</t>
  </si>
  <si>
    <t>CF11809</t>
  </si>
  <si>
    <t>GA317</t>
  </si>
  <si>
    <t>GA289</t>
  </si>
  <si>
    <t>GA1544</t>
  </si>
  <si>
    <t>GA253</t>
  </si>
  <si>
    <t>GA195</t>
  </si>
  <si>
    <t>GA235</t>
  </si>
  <si>
    <t>GA322</t>
  </si>
  <si>
    <t>GA514</t>
  </si>
  <si>
    <t>GA394</t>
  </si>
  <si>
    <t>GA384</t>
  </si>
  <si>
    <t>GA491</t>
  </si>
  <si>
    <t>GA9392</t>
  </si>
  <si>
    <t>GA150</t>
  </si>
  <si>
    <t>GA7142</t>
  </si>
  <si>
    <t>GA381</t>
  </si>
  <si>
    <t>GA605</t>
  </si>
  <si>
    <t>GA240</t>
  </si>
  <si>
    <t>GG151</t>
  </si>
  <si>
    <t>GP155</t>
  </si>
  <si>
    <t>G178</t>
  </si>
  <si>
    <t>GS1261</t>
  </si>
  <si>
    <t>G1047</t>
  </si>
  <si>
    <t>GG6</t>
  </si>
  <si>
    <t>GG7</t>
  </si>
  <si>
    <t>GG16</t>
  </si>
  <si>
    <t>GG17</t>
  </si>
  <si>
    <t>GG76</t>
  </si>
  <si>
    <t>GG15</t>
  </si>
  <si>
    <t>G296B</t>
  </si>
  <si>
    <t>GA604</t>
  </si>
  <si>
    <t>GA7017</t>
  </si>
  <si>
    <t>GA4365</t>
  </si>
  <si>
    <t>GA133</t>
  </si>
  <si>
    <t>GA7344</t>
  </si>
  <si>
    <t>GAD129</t>
  </si>
  <si>
    <t>GA127</t>
  </si>
  <si>
    <t>GA595</t>
  </si>
  <si>
    <t>GA183</t>
  </si>
  <si>
    <t>GA443</t>
  </si>
  <si>
    <t>GA308</t>
  </si>
  <si>
    <t>GA139</t>
  </si>
  <si>
    <t>GA142</t>
  </si>
  <si>
    <t>GA2106</t>
  </si>
  <si>
    <t>GA7167</t>
  </si>
  <si>
    <t>GA8121</t>
  </si>
  <si>
    <t>GA286</t>
  </si>
  <si>
    <t>GA6479</t>
  </si>
  <si>
    <t>GA305</t>
  </si>
  <si>
    <t>GA2195</t>
  </si>
  <si>
    <t>GA2740</t>
  </si>
  <si>
    <t>GA2709</t>
  </si>
  <si>
    <t>GA75</t>
  </si>
  <si>
    <t>GA3300</t>
  </si>
  <si>
    <t>GA2146</t>
  </si>
  <si>
    <t>GA448</t>
  </si>
  <si>
    <t>GA4999</t>
  </si>
  <si>
    <t>GA550</t>
  </si>
  <si>
    <t>GP178</t>
  </si>
  <si>
    <t>F41A00</t>
  </si>
  <si>
    <t>F114A76</t>
  </si>
  <si>
    <t>F103A95</t>
  </si>
  <si>
    <t>F108A88</t>
  </si>
  <si>
    <t>F20A51</t>
  </si>
  <si>
    <t>F101A25</t>
  </si>
  <si>
    <t>F49A31</t>
  </si>
  <si>
    <t>F22A05</t>
  </si>
  <si>
    <t>F56A26</t>
  </si>
  <si>
    <t>F103A43</t>
  </si>
  <si>
    <t>CFI9068</t>
  </si>
  <si>
    <t>CFI9910</t>
  </si>
  <si>
    <t>CFI1350</t>
  </si>
  <si>
    <t>F111A21</t>
  </si>
  <si>
    <t>F6EA53</t>
  </si>
  <si>
    <t>F100A14</t>
  </si>
  <si>
    <t>F54A63</t>
  </si>
  <si>
    <t>F39A02</t>
  </si>
  <si>
    <t>F63A95</t>
  </si>
  <si>
    <t>F51A25</t>
  </si>
  <si>
    <t>F68A07</t>
  </si>
  <si>
    <t>F73A51</t>
  </si>
  <si>
    <t>F74A20</t>
  </si>
  <si>
    <t>F87A66</t>
  </si>
  <si>
    <t>F93A92</t>
  </si>
  <si>
    <t>F17A50</t>
  </si>
  <si>
    <t>F100A15</t>
  </si>
  <si>
    <t>F110A01</t>
  </si>
  <si>
    <t>F114A31</t>
  </si>
  <si>
    <t>F71A42</t>
  </si>
  <si>
    <t>F87A15</t>
  </si>
  <si>
    <t>F76A05</t>
  </si>
  <si>
    <t>F92A77</t>
  </si>
  <si>
    <t>F21A00</t>
  </si>
  <si>
    <t>F110A33</t>
  </si>
  <si>
    <t>F72A24</t>
  </si>
  <si>
    <t>F71A76</t>
  </si>
  <si>
    <t>F76A40</t>
  </si>
  <si>
    <t>CFI5249</t>
  </si>
  <si>
    <t>CFI8029</t>
  </si>
  <si>
    <t>CFI10388</t>
  </si>
  <si>
    <t>CFI10900</t>
  </si>
  <si>
    <t>CFIXS4H</t>
  </si>
  <si>
    <t>CFIYL84</t>
  </si>
  <si>
    <t>CFI2272</t>
  </si>
  <si>
    <t>CFI8L8Z</t>
  </si>
  <si>
    <t>CFI0211</t>
  </si>
  <si>
    <t>FGI164</t>
  </si>
  <si>
    <t>FGI48</t>
  </si>
  <si>
    <t>FGI265</t>
  </si>
  <si>
    <t>FGI307D</t>
  </si>
  <si>
    <t>FGI162</t>
  </si>
  <si>
    <t>FGI154</t>
  </si>
  <si>
    <t>FGI58</t>
  </si>
  <si>
    <t>FGI59</t>
  </si>
  <si>
    <t>FGI60</t>
  </si>
  <si>
    <t>FGI61</t>
  </si>
  <si>
    <t>FGI68</t>
  </si>
  <si>
    <t>FGI34</t>
  </si>
  <si>
    <t>FGI163</t>
  </si>
  <si>
    <t>FGI197A</t>
  </si>
  <si>
    <t>FGI62</t>
  </si>
  <si>
    <t>F70A94</t>
  </si>
  <si>
    <t>F70A17</t>
  </si>
  <si>
    <t>F73A44</t>
  </si>
  <si>
    <t>F73A69</t>
  </si>
  <si>
    <t>F77A38</t>
  </si>
  <si>
    <t>F55A95</t>
  </si>
  <si>
    <t>F80A33</t>
  </si>
  <si>
    <t>F85A47</t>
  </si>
  <si>
    <t>F86A01</t>
  </si>
  <si>
    <t>F87A60</t>
  </si>
  <si>
    <t>F91A13</t>
  </si>
  <si>
    <t>F94A02</t>
  </si>
  <si>
    <t>F97A08</t>
  </si>
  <si>
    <t>F17A71</t>
  </si>
  <si>
    <t>F17A20</t>
  </si>
  <si>
    <t>F184A</t>
  </si>
  <si>
    <t>F49A39</t>
  </si>
  <si>
    <t>F63A76</t>
  </si>
  <si>
    <t>F71A67</t>
  </si>
  <si>
    <t>F81A65</t>
  </si>
  <si>
    <t>F81A21</t>
  </si>
  <si>
    <t>F89A18</t>
  </si>
  <si>
    <t>F64A79</t>
  </si>
  <si>
    <t>F92A86</t>
  </si>
  <si>
    <t>F89A22</t>
  </si>
  <si>
    <t>F87A13</t>
  </si>
  <si>
    <t>F90A73</t>
  </si>
  <si>
    <t>F87A67</t>
  </si>
  <si>
    <t>F99A00</t>
  </si>
  <si>
    <t>F105A44</t>
  </si>
  <si>
    <t>F108A02</t>
  </si>
  <si>
    <t>F27A40</t>
  </si>
  <si>
    <t>F352A</t>
  </si>
  <si>
    <t>F99A53</t>
  </si>
  <si>
    <t>F81A88</t>
  </si>
  <si>
    <t>F82A95</t>
  </si>
  <si>
    <t>F94A71</t>
  </si>
  <si>
    <t>F95A16</t>
  </si>
  <si>
    <t>F76A00</t>
  </si>
  <si>
    <t>F102A70</t>
  </si>
  <si>
    <t>CFIF6DZ</t>
  </si>
  <si>
    <t>CFI1026</t>
  </si>
  <si>
    <t>CFI6629</t>
  </si>
  <si>
    <t>CFI5822</t>
  </si>
  <si>
    <t>CFI8K08</t>
  </si>
  <si>
    <t>OF5618</t>
  </si>
  <si>
    <t>OF11</t>
  </si>
  <si>
    <t>OF8213</t>
  </si>
  <si>
    <t>OF3976</t>
  </si>
  <si>
    <t>CFI11668</t>
  </si>
  <si>
    <t>F110A41</t>
  </si>
  <si>
    <t>CFI1808</t>
  </si>
  <si>
    <t>CFI0961</t>
  </si>
  <si>
    <t>CFI2789</t>
  </si>
  <si>
    <t>CFIMR88</t>
  </si>
  <si>
    <t>CFI9655</t>
  </si>
  <si>
    <t>FIAT 2014-18 500L, 2016-18 500X, 2015-18 JEEP Renegade, 2018-19 JEEP Compass</t>
  </si>
  <si>
    <t>AUDI 2009-18 A4, 2013-16 A4 allroad, 2009-17 A4 Quattro, 2010-16 A5, 2008-17 A5 Quattro, 2013-16 allroad, 2009-17 Q5, 2013-16 Q5 Hybrid, 2013-16 RS5, 2010-16 S4, 2008-17 S5, 2014-18 SQ5, 2015-18 PORSCHE Macan</t>
  </si>
  <si>
    <t>BUICK 2000-05 LeSabre, 2006-11 Lucerne, 2000-05 CADILLAC DeVille, 2006-11 DTS, 2001-03 OLDSMOBILE Aurora, 2000-05 PONTIAC Bonneville</t>
  </si>
  <si>
    <t>HYUNDAI 2018 Accent, 2017-18 Elantra, 2018 Elantra GT, 2018 KIA Rio</t>
  </si>
  <si>
    <t>BMW 2004-07 525i, 2006-07 525xi, 2008-10 528i, 2009-10 528i xDrive, 2008 528xi, 2004-07 530i, 2006-07 530xi, 2008-10 535i, 2009-10 535i xDrive, 2008 535xi, 2004-05 545i, 2006-10 550i, 2004-05 645Ci, 2006-10 650i, 2006-10 M5, 2006-11 M6</t>
  </si>
  <si>
    <t>BMW 2009-10 125i, 2008-13 128i, 2006-10 130i, 2008-13 135i, 2013 135is, 2006-11 323i, 2006-10 325i, 2006 325xi, 2007-13 328i, 2009-13 328i xDrive, 2007-08 328xi, 2006 330Ci, 2006 330i, 2006 330xi, 2009-11 335d, 2007-14 335i, 2014 335i GT xDrive, 2009-14 335i xDrive, 2011-13 335iS, 2007-08 335xi, 2011 M1, 2012-15 X1 sDrive28i, 2012-15 X1 xDrive28i, 2013-15 X1 xDrive35i</t>
  </si>
  <si>
    <t>FORD 1996-01 Sable, 1996-07 Taurus, 1996-05 MERCURY Sable</t>
  </si>
  <si>
    <t>BMW 2013-15 335i, 2014-15 335i GT xDrive, 2013-15 335i xDrive, 2014-16 435i, 2015-16 435i Gran Coupe, 2014-16 435i xDrive, 2015-16 435i xDrive Gran Coupe, 2013-15 ActiveHybrid 3, 2016-18 M2, 2014-16 M235i, 2015-16 M235i xDrive</t>
  </si>
  <si>
    <t>FORD 2008-10 F-250 Super Duty Pickup, 2008-10 F-350 Super Duty Pickup, 2008-10 F-450 Super Duty Chassis Cab, 2008-10 F-450 Super Duty Pickup, 2008-10 F-550 Super Duty Chassis Cab</t>
  </si>
  <si>
    <t>HYUNDAI 2017-18 Elantra, 2018 Elantra GT, 2018 Kona</t>
  </si>
  <si>
    <t>FORD 2003-05 Excursion, 2003-07 F-250 Super Duty Pickup, 2003-07 F-350 Super Duty Pickup, 2003-07 F-450 Super Duty Chassis Cab, 2003-07 F-550 Super Duty Chassis Cab</t>
  </si>
  <si>
    <t>LEXUS 1998-00 GS400, 2001-06 LS430</t>
  </si>
  <si>
    <t>ACURA 1996-04 3.5 RL</t>
  </si>
  <si>
    <t>CADILLAC 2004-09 SRX, 2005-11 STS</t>
  </si>
  <si>
    <t>LEXUS 1990-00 LS400</t>
  </si>
  <si>
    <t>FORD 1977-82 Courier, 1979-83 HONDA Accord, 1979-82 Prelude, 1970-72 MAZDA 616, 1972 618, 1979-85 626, 1972-77 808, 1975-76 B1600 Pickup, 1977-78 B1800 Pickup, 1979-87 B2000 Pickup, 1987-93 B2200 Pickup</t>
  </si>
  <si>
    <t>LEXUS 2007-11 GS350, 2006-07 GS430, 2006-13 IS250, 2010-15 IS250C, 2006-13 IS350, 2010-15 IS350C</t>
  </si>
  <si>
    <t>KIA 2003-09 Sorento</t>
  </si>
  <si>
    <t>MERCEDES-BENZ 1994-96 C220, 1997-00 C230, 1994-00 C280, 1995-97 C36 AMG, 1998-03 CLK320, 1998-03 ML320, 2003-05 ML350, 1999-01 ML430, 2002-05 ML500, 2000-03 ML55 AMG, 2005-09 SLR McLaren</t>
  </si>
  <si>
    <t>LEXUS 2006 GS300, 2001-05 GS430, 2007-11 GS450h, 2002-10 SC430</t>
  </si>
  <si>
    <t>VOLVO 2001-09 S60, 2004-06 S80, 2001-07 V70, 2001 V70 Cross Country, 2003-07 XC70</t>
  </si>
  <si>
    <t>MAZDA 2003-08 Mazda6, 2000-06 MPV</t>
  </si>
  <si>
    <t>SATURN 2001-02 L100 Sedan, 2001-03 L200 Sedan, 2001-05 L300 Sedan, 2004 L300 Wagon, 2000 LS Sedan, 2000 LS1 Sedan, 2000 LS2 Sedan, 2000 LW1 Wagon, 2000 LW2 Wagon, 2001-03 LW200 Wagon, 2001-03 LW300 Wagon</t>
  </si>
  <si>
    <t>LEXUS 1998-05 GS300, 2001-05 IS300, 2002-05 IS300 SportCross</t>
  </si>
  <si>
    <t>KIA 1995-02 Sportage</t>
  </si>
  <si>
    <t>KIA 1998-01 Sephia, 2000-04 Spectra</t>
  </si>
  <si>
    <t>HYUNDAI 1996-00 Elantra, 1997-01 Tiburon</t>
  </si>
  <si>
    <t>TOYOTA 1992-99 Paseo, 1991-99 Tercel</t>
  </si>
  <si>
    <t>MAZDA 1988-91 929, 1990-93 B2200 Pickup, 1989-93 B2600 Pickup, 1989-98 MPV</t>
  </si>
  <si>
    <t>CHEVROLET 1992-00 Metro, 1987-91 Sprint, 1989-97 GEO Metro, 1987-99 PONTIAC Firefly, 1985-88 SUZUKI Forsa, 1989-97 Swift</t>
  </si>
  <si>
    <t>INFINITI 2006-08 M35</t>
  </si>
  <si>
    <t>FORD 2005-07 Five Hundred, 2005-07 Freestyle, 2005-07 MERCURY Montego</t>
  </si>
  <si>
    <t>HYUNDAI 2001 XG300, 2002-05 XG350, 2004-06 KIA Amanti</t>
  </si>
  <si>
    <t>MAZDA 1999-05 Miata</t>
  </si>
  <si>
    <t>MAZDA 1998-02 626</t>
  </si>
  <si>
    <t>MAZDA 1995-03 Protege, 2003 Protege MazdaSpeed, 2001 Protege MP3, 2002-03 Protege5</t>
  </si>
  <si>
    <t>HONDA 1992-01 Prelude</t>
  </si>
  <si>
    <t>VOLVO 1990-93 240, 1975-84 242, 1975-89 244, 1975-89 245, 1980-81 264, 1985 765, 1984 DL, 1984 GLE</t>
  </si>
  <si>
    <t>KIA 2010-11 Soul</t>
  </si>
  <si>
    <t>SATURN 1991-92 SC Coupe, 1995-02 SC1 Coupe, 1993-02 SC2 Coupe, 1995-02 SL Sedan, 1995-02 SL1 Sedan, 1991-02 SL2 Sedan, 1995-99 SW1 Wagon, 1993-01 SW2 Wagon</t>
  </si>
  <si>
    <t>FORD 1983-87 E-250 Econoline, 1983-87 E-350 Econoline, 1984 F-150 Pickup, 1983-87 F-250 Pickup, 1983-87 F-350 Pickup</t>
  </si>
  <si>
    <t>TOYOTA 1996-00 4Runner, 1994-98 T100 Pickup, 1995-04 Tacoma</t>
  </si>
  <si>
    <t>FORD 1975 Country Sedan, 1975-78 Country Squire, 1967 Custom, 1975-76 Custom 500, 1978 E-100 Econoline, 1978 E-150 Econoline, 1978 E-250 Econoline, 1978 E-350 Econoline, 1975-76 Elite, 1979 F-100 Pickup, 1978-79 F-150 Pickup, 1978-79 F-250 Pickup, 1978-79 F-350 Pickup, 1968-69 Fairlane, 1969-70 Fairlane 500, 1973-76 Gran Torino, 1975-78 LTD, 1968-73 Mustang, 1975-76 Ranch Wagon, 1971-72 Ranchero, 1975-77 Thunderbird, 1968-76 Torino, 1975-78 LINCOLN Continental, 1975-76 Mark IV, 1977-78 Mark V, 1975-76 MERCURY Colony Park, 1968 Comet, 1967-76 Cougar, 1968-71 Cyclone, 1975-78 Grand Marquis, 1975-78 Marquis, 1968-76 Montego</t>
  </si>
  <si>
    <t>CHEVROLET 1966-70 Bel Air, 1966-70 Biscayne, 1970 Camaro, 1966-70 Caprice, 1966-70 Chevelle, 1966-69 Corvette, 1966-70 Impala, 1977 FORD F-100 Pickup, 1977 F-150 Pickup, 1977 F-250 Pickup, 1977 F-350 Pickup, 1959 LINCOLN Capri, 1959 Continental, 1959 Mark IV, 1959 Premiere, 1965-66 OLDSMOBILE 442, 1967 Cutlass, 1965-66 Delta 88, 1965-66 Dynamic 88, 1965-66 F-85, 1965-66 Jetstar 88, 1965-66 Ninety-Eight, 1965-66 Starfire, 1966 Toronado, 1965-66 Vista Cruiser, 1958-71 PONTIAC Bonneville, 1958-71 Catalina, 1958 Chieftain, 1967-70 Executive, 1967-71 Firebird, 1969-71 Firebird Trans Am, 1965-70 Grand Prix, 1971 Grandville, 1965-71 GTO, 1963-71 LeMans, 1958-66 Star Chief, 1958 Super Chief, 1962-70 Tempest</t>
  </si>
  <si>
    <t>HONDA 1976-78 Accord, 1973-79 Civic</t>
  </si>
  <si>
    <t>TOYOTA 1971-75 Celica, 1974-77 Corona, 1981-87 Land Cruiser, 1975-78 Pickup Truck, 1981-82 Starlet, 1987-90 Tercel</t>
  </si>
  <si>
    <t>FORD 1965-70 Country Sedan, 1965-69 Country Squire, 1965-70 Custom, 1968 Custom 500, 1965-66 Fairlane, 1965-66 Falcon, 1965-66 Galaxie, 1968-70 Galaxie 500, 1965-69 LTD, 1965-67 Mustang, 1965-70 Ranch Wagon, 1968 Ranchero, 1966 MERCURY Breezeway, 1966 Caliente, 1966-68 Colony Park, 1966 Comet, 1966-68 Commuter, 1969 Cougar, 1966 Cyclone, 1966 Marauder, 1968 Marquis, 1966 Montclair, 1966 Monterey, 1966-68 Park Lane, 1966 S-55, 1966 Villager, 1966 Voyager</t>
  </si>
  <si>
    <t>HYUNDAI 2015-18 Sonata, 2016-18 Sonata Hybrid, 2016-18 Sonata Plug-In Hybrid, 2017-18 KIA Cadenza</t>
  </si>
  <si>
    <t>NISSAN 2007-12 Altima, 2007-11 Altima Hybrid, 2009-15 Maxima, 2009-14 Murano, 2011-17 Quest</t>
  </si>
  <si>
    <t>DODGE 2011-18 Durango, 2011-18 JEEP Grand Cherokee</t>
  </si>
  <si>
    <t>HYUNDAI 2011 Accent, 2007-16 Elantra, 2013-14 Elantra Coupe, 2013-17 Elantra GT, 2014-18 KIA Forte, 2014-16 Forte Koup, 2014-18 Forte5</t>
  </si>
  <si>
    <t>FORD 2011-18 Explorer, 2010-18 Flex, 2013-18 Police Interceptor Sedan, 2013-18 Police Interceptor Utility, 2014-18 Special Service Police Sedan, 2010-18 Taurus, 2010-16 LINCOLN MKS, 2010-18 MKT</t>
  </si>
  <si>
    <t>FORD 2007-14 Edge, 2007-17 LINCOLN MKX, 2007-15 MAZDA CX-9</t>
  </si>
  <si>
    <t>CHRYSLER 2008-16 Town &amp; Country, 2008-18 DODGE Grand Caravan, 2008-12 INFINITI EX35, 2009-12 FX35, 2009-13 FX50, 2011-12 G25, 2008-13 G37, 2012-13 IPL G, 2006-10 M35, 2006-10 M45, 2015 Q40, 2014-18 Q50, 2014-16 Q60, 2014-17 QX50, 2011-13 QX56, 2014-15 QX70, 2014-16 QX80, 2017-18 NISSAN Armada, 2009-18 GT-R, 2016-18 Titan XD, 2012-15 RAM Cargo Van, 2009-14 VOLKSWAGEN Routan</t>
  </si>
  <si>
    <t>CHRYSLER 2011-14 200, 2007-09 Cirrus, 2007-10 Sebring, 2008-14 DODGE Avenger, 2007-12 Caliber, 2009-18 Journey, 2007-18 JEEP Compass, 2007-17 Patriot</t>
  </si>
  <si>
    <t>NISSAN 2008-13 Rogue, 2014-15 Rogue Select, 2007-12 Sentra</t>
  </si>
  <si>
    <t>NISSAN 2005-18 Frontier, 2012-18 NV1500, 2012-18 NV2500 HD, 2012-18 NV3500 HD, 2005-12 Pathfinder, 2005-15 Xterra, 2009-12 SUZUKI Equator</t>
  </si>
  <si>
    <t>FORD 2005-14 Mustang</t>
  </si>
  <si>
    <t>MAZDA 2004-09 Mazda3, 2007-09 Mazda3 MazdaSpeed, 2009-11 Mazda3 Sport, 2006-17 Mazda5</t>
  </si>
  <si>
    <t>FORD 2004-07 Freestar, 1999-03 Windstar, 2004-07 MERCURY Monterey</t>
  </si>
  <si>
    <t xml:space="preserve">CHEVROLET 2017-2019 Cruze 1.6L, 2014-2015 Cruze 2.0L, 2017-2019 Silverado, GMC 2017-2019 Sierra 2500HD, Sierra 3500HD </t>
  </si>
  <si>
    <t>FORD F-250 Super Duty 2011-18, F-350 Super Duty Chassis Cab 2014-16, F-350 Super Duty 2011-18, F-450 Super Duty Chassis Cab 2011-18, F-450 Super Duty 2011-18, F-550 Super Duty Chassis Cab 2011-18</t>
  </si>
  <si>
    <t>FORD E-350 Super Duty Econoline 2004-10, E-450 Super Duty Econoline 2004-10 , Excursion 2003-05, F-250 Super Duty 2003-10, F-350 Super Duty  2003-10, F-450 Super Duty Chassis Cab 2003-10, F-450 Super Duty 2008-10, F-550 Super Duty Chassis Cab 2003-10</t>
  </si>
  <si>
    <t>DODGE D250 1989-93, D350 1989-93, Ram 2500 1994-10, Ram 3500 1994-10, Ram 3500HD Chassis Cab 2007-10, Ram 4500HD Chassis Cab 2008-10, Ram 5500HD Chassis Cab 2008-10, W250 1989-93 , W350 1989-93 , RAM 2500 2011-18, 3500 2011-18 , 3500HD Chassis Cab 2011-18, 4500HD Chassis Cab 2011-18, 5500HD Chassis Cab 2011-18</t>
  </si>
  <si>
    <t>SEAT Alhambra 4Cyl. 1.9L T Diesel 2003-2006, VOLKSWAGEN Beetle 4Cyl. 1.9L T Diesel 1998-2006, Crafter 5Cyl. 2.5L T Diesel 2006-2008, Golf 4Cyl. 1.9L T Diesel 1999-2006, Golf 5Cyl. 2.5L T Diesel 2006-2008, Jetta 4Cyl. 1.9L T Diesel 1999-2005, Passat 4Cyl. 20L T Diesel 2004-2005</t>
  </si>
  <si>
    <t>MERCEDES BENZ C220 4Cyl. 2.2L 1994-1996, C230 4Cyl. 2.3L 1997-2002, C280 6Cyl. 2.8L 1994-1997, E320 6Cyl. 3.2L 1994-1997, S320 6Cyl. 3.2L 1994-1999, SL 6Cyl. 3.2L 1994-1997, SLK230 Kompressor 4Cyl. 2.3L 1998-2004</t>
  </si>
  <si>
    <t>NISSAN Titan XD 8Cyl. 5.0L T Diesel 2016-2019</t>
  </si>
  <si>
    <t>JEEP Grand Cherokee 6Cyl. 3.0L T Diesel 2014-2019</t>
  </si>
  <si>
    <t>CHRYSLER 200 6Cyl. 3.6L 2014-2017, 300 6Cyl. 3.6L 2014-2020, Pacifica 6Cyl. 3.6L 2017-2020, Town &amp; Country 6Cyl. 3.6L 2014-2016, DODGE Avenger 6Cyl. 3.6L 2014, Challenger 6Cyl. 3.6L 2014-2019, Charger 6Cyl. 3.6L 2014-2019, Durango 6Cyl. 3.6L 2014-2020, Grand Caravan 6Cyl. 3.6L 2014-2019, Journey 6Cyl. 3.6L 2014-2019, JEEP Cherokee 6Cyl. 3.2L 2014-2020, Grand Cherokee 6Cyl. 3.6L 2014-2020, Wrangler 6Cyl. 3.6L 2014-2020, RAM 1500 6Cyl. 3.6L 2014-2019, Cargo Van 6Cyl. 3.6L 2014-2015, ProMaster 1500 6Cyl. 3.6L 2014-2019, ProMaster 2500 6Cyl. 3.6L 2014-2019, ProMaster 3500 6Cyl. 3.6L 2014-2019, ProMaster 3500 Chassis Cab 6Cyl. 3.6L 2014-2019, VW Routan 6Cyl. 3.6L 2014</t>
  </si>
  <si>
    <t>CHRYSLER 200 6Cyl. 3.6L 2011-2013, 300 6Cyl. 3.6L 2011-2013, Town &amp; Country 6Cyl. 3.6L 2011-2013, DODGE Avenger 6Cyl. 3.6L 2011-2013, Challenger 6Cyl. 3.6L 2011-2013, Charger 6Cyl. 3.6L 2011-2013, Durango 6Cyl. 3.6L 2011-2013, Grand Caravan 6Cyl. 3.6L 2014-2019, Journey 6Cyl. 3.6L 2014-2019, JEEP Grand Cherokee 6Cyl. 3.6L 2014-2020, Wrangler 6Cyl. 3.6L 2014-2020, RAM 1500 6Cyl. 3.6L 2014-2019, Cargo Van 6Cyl. 3.6L 2014-2015,VW Routan 6Cyl. 3.6L 2014</t>
  </si>
  <si>
    <t>HYUNDAI Santa Fe 6Cyl. 3.3L 2007-2009, Sonata 6Cyl. 3.3L 2006-2010, KIA Sedona 6Cyl. 3.8L 2006-2008, Sorento 6Cyl. 3.8L 2007-2009</t>
  </si>
  <si>
    <t>BMW 530i 8Cyl. 3.0L 1994-1995, 540i 8Cyl. 4.4L 1997-2003, 540i 8Cyl. 4.0L 1994-1995, 740i 8Cyl. 4.4L 1997-2001, 740i 8Cyl. 4.0L 1993-1995, M5 8Cyl. 5.0L 2000-2003, X5 8Cyl. 4.4L 2000-2003, X5 8Cyl. 4.6L 2002-2003, Z8 8Cyl. 5.0L 2000-2003, Z8 8Cyl. 4.8L 2003, LAND ROVER 8Cyl. 4.4L Range Rover 2003-2005</t>
  </si>
  <si>
    <t>VOLVO C30 5Cyl. 2.5L T 2008-2013, C70 5Cyl. 2.5L T 2006-2013, S40 5Cyl. 2.4L 2004-2010, S40 5Cyl. 2.4L 2004-2010, S40 5Cyl. 2.5L T 2004-2011, S60 5Cyl. 2.5L T 2012-2016, V50 5Cyl. 2.5L T 2005-2011, V50 5Cyl. 2.4L 2005-2010, V60 5Cyl. 2.5L T 2015-2016, XC 60 5Cyl. 2.5L T 2015-2016, XC70 5Cyl. 2.5L T 2016</t>
  </si>
  <si>
    <t>CHEVROLET Blazer, 1965-86 C10 Pickup, 1967-70 C10 Suburban, 1988-99 C1500 Pickup, 1992-99 C1500 Suburban, 1965-86 C20 Pickup, 1967-80 C20 Suburban, 1988-00 C2500 Pickup, 1992-99 C2500 Suburban, 1965-86 C30 Pickup, 1988-00 C3500 Pickup, 1991-02 C3500HD Chassis Cab, 1966-67 Chevy II, 1970-78 El Camino, 1996-02 Express 1500 Van, 1996-02 Express 2500 Van, 1996-02 Express 3500 Van, 1967-95 G10 Van, 1967-95 G20 Van, 1970-96 G30 Van, 1982 Impala, 1965-86 K10 Pickup, 1967-70 K10 Suburban, 1988-98 K1500 Pickup, 1995-99 K1500 Suburban, 1965-86 K20 Pickup, 1967-70 K20 Suburban, 1988-00 K2500 Pickup, 1992-99 K2500 Suburban, 1968-86 K30 Pickup, 1988-00 K3500 Pickup, 1973-79 P10 Van, 1968-89 P20 Van, 1968-99 P30 Van, 1987 R10 Pickup, 1987-88 R10 Suburban, 1989-91 R1500 Suburban, 1987-88 R20 Pickup, 1987-88 R20 Suburban, 1989-91 R2500 Suburban, 1987-88 R30 Pickup, 1989-91 R3500 Pickup, 2000-01 Sonora, 1965-86 Suburban, 1995-00 Tahoe, 1987 V10 Pickup, 1987-88 V10 Suburban, 1989-91 V1500 Suburban, 1987 V20 Pickup, 1987-88 V20 Suburban, 1989-91 V2500 Suburban, 1987-88 V30 Pickup, 1989-91 V3500 Pickup, 1999-03 W3500 Tilt Cab, 1993-98 W4 Tilt Cab, 1999-02 W4500 Tilt Cab, 1966 GMC 1000, 1966 1500, 1966 2500, 1965-66 3000, 1965 3500, 1965 1000 Series, 1965 1500 Series, 1965 2500 Series, 1975-78 C15 Pickup, 1975-78 C15 Suburban, 1966-74 C15/C1500 Pickup, 1967-74 C15/C1500 Suburban, 1979-99 C1500 Pickup, 1979-99 C1500 Suburban, 1975-78 C25 Pickup, 1975-78 C25 Suburban, 1966-74 C25/C2500 Pickup, 1967-74 C25/C2500 Suburban, 1979-00 C2500 Pickup, 1979-99 C2500 Suburban, 1975-78 C35 Pickup, 1966-74 C35/C3500 Pickup, 1979-00 C3500 Pickup, 1992-02 C3500HD Chassis Cab, 1966 G1000 Series, 1975-78 G15 Van, 1967-74 G15/G1500 Van, 1979-95 G1500 Van, 1975-78 G25 Van, 1967-74 G25/G2500 Van, 1979-95 G2500 Van, 1975-78 G35 Van, 1970-74 G35/G3500 Van, 1979-96 G3500 Van, 1966 I1000, 1966 I1500, 1966 I2500, 1966 I3500, 1970-91 Jimmy, 1975-78 K15 Pickup, 1975-78 K15 Suburban, 1966-74 K15/K1500 Pickup, 1967-74 K15/K1500 Suburban, 1979-98 K1500 Pickup, 1979-99 K1500 Suburban, 1975-78 K25 Pickup, 1975-78 K25 Suburban, 1966-74 K25/K2500 Pickup, 1967-74 K25/K2500 Suburban, 1979-00 K2500 Pickup, 1979-99 K2500 Suburban, 1977-78 K35 Pickup, 1968-74 K35/K3500 Pickup, 1979-00 K3500 Pickup, 1966 LI3500, 1967-73 P15/P1500 Van, 1979 P1500 Van, 1975-78 P25 Van, 1967-74 P25/P2500 Van, 1979-89 P2500 Van, 1975-78 P35 Van, 1967-74 P35/P3500 Van, 1979-99 P3500 Van, 1966 PB15 Series, 1966 PB25 Series, 1966 PB2500 Van, 1966 PB3500 Van, 1987 R1500 Pickup, 1987-91 R1500 Suburban, 1987 R2500 Pickup, 1987-91 R2500 Suburban, 1987-91 R3500 Pickup, 1996-02 Savana 1500 Van, 1996-02 Savana 2500 Van, 1996-02 Savana 3500 Van, 1995-97 Sierra 1500 Pickup, 1995-97 Sierra 2500 Pickup, 1995-97 Sierra 3500 Pickup, 1971-77 Sprint, 1963-66 Suburban, 1987 V1500 Pickup, 1987-91 V1500 Suburban, 1987 V2500 Pickup, 1987-91 V2500 Suburban, 1987-91 V3500 Pickup, 1998-02 W3500 Tilt Cab, 1995-97 W4 Tilt Cab, 1998-02 W4500 Tilt Cab, 1994-00 Yukon, 2002-04 HUMMER H1, 1992-01 Hummer, 1993-02 ISUZU NPR, 1998-02 NPR-HD, 1989 PONTIAC Firebird Trans Am, 1964-65 LeMans, 1964-65 Tempest</t>
  </si>
  <si>
    <t xml:space="preserve">GMC C15/C1500 Pickup, 1967 C15/C1500 Suburban, 1966-67 C25/C2500 Pickup, 1967 C25/C2500 Suburban, 1966-67 C35/C3500 Pickup, 1966-67 K15/K1500 Pickup, 1967 K15/K1500 Suburban, 1966-67 K25/K2500 Pickup, 1967 K25/K2500 Suburban, 1966 Suburban, 1969-73, JEEP Cherokee, 1966-73 CJ5, 1966-73 CJ6, 1966-67 Commando, 1966 Dispatcher, 1966-73 DJ5, 1966-68 DJ6, 1965-67 Gladiator, 1965-79 J Series Pickups, 1967-73 Jeepster, 1965-79 Wagoneer, 1970-74 LAND ROVER Range Rover, 1968-76 MORGAN Plus 8, 1965-67 OLDSMOBILE 442, 1964-67 Cutlass, 1967 Cutlass Supreme, 1967 Delmont 88, 1965-67 Delta 88, 1959-66 Dynamic 88, 1961-67 F-85, 1962-63 Jetfire, 1964-66 Jetstar 88, 1959-67 Ninety-Eight, 1961-66 Starfire, 1959-64 Super 88, 1966-67 Toronado, 1967 Turnpike Cruiser, 1964-67 Vista Cruiser, 1960-66 PONTIAC Bonneville, 1960-66 Catalina, 1962-66 Grand Prix, 1964-66 </t>
  </si>
  <si>
    <t>CHRYSLER 300 8Cyl. 7.2L 1966-1971, 300 8Cyl. 7.0L 1963, 300 8Cyl. 6.3L 1962-1965, 300 8Cyl. 6.8L 1959-1964, New Yorker 8Cyl. 7.2L 1959-1972, New Yorker 8Cyl. 6.7L 1959-1965, New Yorker 8Cyl. 7.0L 1963, Town &amp; Country 8Cyl. 6.7L 1959-1965, Town &amp; Country 8Cyl. 6.3L 1968-1971, Town &amp; Country 8Cyl. 5.9L 1961-1964, Town &amp; Country 8Cyl. 7.2L 1968-1972, DODGE Challenger 8Cyl. 7.0L 1970-1971, Challenger 6Cyl. 3.7L 1970-1972, Challenger 8Cyl. 6.3L 1970-1971, Challenger 8Cyl. 5.6L 1970-1972, Charger 8Cyl. 5.6L 1972, Charger 8Cyl. 6.3L 1967-1971, Charger 8Cyl. 7.2L 1967-1972, Charger 8Cyl. 6.6L 1972, Charger 8Cyl. 5.2L 1967-1969, Charger 8Cyl. 7.0L 1967-1969, Dart 6Cyl. 3.7L 1970-1972, Dart 8Cyl. 5.2L 1961-1969, Dart 6Cyl. 3.2L 1970-1972, Dart 8Cyl. 4.5L 1968-1969, Dart 8Cyl. 6.3L 1967-1969, Dart 6Cyl. 2.8L 1961-1969, FORD Bronco 8Cyl. 5.0L 1968-1977, Bronco 8Cyl. 5.0L 1985-1996, Bronco 8Cyl. 5.8L 1988-1993, Bronco 6Cyl. 3.9L 1966, Bronco 6Cyl 4.6L 1983-1992, Bronco 8Cyl. 6.6L 1978-1979, Bronco 8Cyl. 5.8L 1978-1979, Bronco II 6Cyl. 2.9L 1986-1990, Bronco II 6Cyl. 2.8L 1984-1985, E-100 Econoline 8Cyl. 5.0L 1968-1979, E-100 Ecoline 8Cyl. 5.0L 1980-1983, E-100 Ecoline 8Cyl. 5.8L 1980-1983, E-100 Ecoline 8Cyl. 6.6L 1980, E-100 Ecoline 6Cyl. 2.8L 1968-1971, E-100 Ecoline 6Cyl. 4.9L 1972-1983, E-100 Ecoline 6Cyl. 3.9L 1968-1974, E-100 Ecoline 8Cyl. 7.5L 1978, E-150 Ecoline 6Cyl. 4.9L 1975-1979, E-150 Ecoline 8Cyl. 5.8L 1980-1996, E-150 Ecoline 8Cyl. 5.0L 1980-1985, E-150 Ecoline 8Cyl. 7.5L 1976-1979, E-150 Ecoline 8Cyl. 5.0L 1975-1979, E-200 Ecoline 6Cyl. 4.9L 1972-1974, E-200 Ecoline 6Cyl. 3.9L 1969-1974, E-200 Ecoline 6Cyl. 2.8L 1969-1971, E-200 Ecoline 8Cyl. 5.0L 1969-1974, E-250 Ecoline 6Cyl. 4.9L 1983-1996, E-250 Ecoline 8Cyl. 5.8L 1980-1985, E-250 Ecoline 8Cyl. 7.5L 1988-1996, E-250 Ecoline 8Cyl. 5.8L 1988-1995, E-250 Ecoline 8Cyl. 7.5L 1980-1987, E-300 Ecoline 6Cyl. 3.9L 1969-1974,  E-300 Ecoline 6Cyl. 4.9L 1972-1974, E-300 Ecoline 6Cyl. 2.8L 1969-1970, E-300 Ecoline 8Cyl. 5.0L 1969-1974, E-350 Ecoline 8Cyl. 7.5L 1980-1987, E-350 Ecoline 8Cyl. 7.5L 1975-1979, E-350 Ecoline 8Cyl. 5.8L 1988-1995, E-350 Ecoline 6Cyl. 4.9L 1987-1996, E-350 Ecoline 8Cyl. 6.6L 1980-1982, F-100 Pickup 8Cyl. 5.0L 1969-1973, F-100 Pickup 8Cyl. 5.9L 1970-1973, F-100 Pickup 8Cyl. 7.5L 1973-1979, F-100 Pickup 8Cyl. 5.8L 1967, F-100 Pickup 8Cyl. 4.3L 1963-1964, F-150 Pickup 6Cyl. 4.9L 1984-1985, F-150 Pickup 8Cyl. 5.8L 1980-1985, F-150 Packup 8Cyl. 5.0L 1980-1996, F-150 8Cyl. 7.5L 1979, F-150 Pickup 8Cyl. 6.4L 1975-1976, F-250 Pickup 8Cyl. 5.8L 1977-1979, F-250 Pickup 8Cyl. 7.5L 1988-1997, F-250 Pickup 8Cyl. 5.F9L 1966-1973, F-250 8Cyl. 4.3L 1963-1964, F-250 6Cyl. 4.9L 1982-1985, F-250 8Cyl. 5.0L 1980-1985, F-350 Pickup 8Cyl. 5.8L 1977-1979, F-350 Pickup 6Cyl. 4.9L 1987-1996, F-350 8Cyl. 6.4L 1971, F-350 8Cyl. 5.9L 1966, F-350 8Cyl. 5.8L 1984-1987, F-350 6Cyl. 4.3L 1962-1964, F-350 8Cyl. 6.4L 1970-1973, F-350 8Cyl. 7.5L 1988-1997, F-350 6Cyl. 3.6L 1964, F-450 Super Duty Chassis Cab 8Cyl. 7.5L 1988-1997, Mustang 8Cyl. 4.3L 1964, Mustang 8Cyl. 4.7L 1965-1968, Mustang 4Cyl. 2.3L 1979, Mustang 6Cyl. 3.8L 1983, Mustang 8Cyl. 5.8L 1969-1973, Mustang 8Cyl. 4.7L 1964-1967, Mustang 8Cyl. 5.8L 1970, Mustang 8Cyl. 5.0L 1968, Mustang 8Cyl. 7.0L 1968-1971, Mustang 8Cyl. 6.4L 1967-1969, Mustang 6Cyl. 3.3L 1980-1982, Mustang 8Cyl. 6.4 1968, Mustang 8Cyl. 5.0L 1983-1985, Mustang 8Cyl. 7.0L 1969-1970, Mustang II 8Cyl. 5.0L 1975-1976, Ranger 4Cyl. 2.3L 1985-1997, Ranger 6Cyl. 2.8L 1983-1985, Ranger 4Cyl. 2.0L 1983-1987, Ranger 6Cyl. 4.0L 1990-2000, Thunderbird 8Cyl. 5.8L 1958-1960, Thunderbird 8Cyl. 4.8L 1958, Thunderbird 8Cyl. 5.0L 1977-1981, Thunderbird 8Cyl. 6.4L, Thunderbird 8Cyl. 7.0L 1960, JEEP Gladiator 6Cyl. 3.8L 1962-1967, Wagoneer 6Cyl. 3.8L 1963-1966, LINCOLN Continental 8Cyl. 7.0L 1958-1962, Continental 8Cyl. 5.0L 1980-1987, Continental 8Cyl. 7.5L 1968-1978, Continental 8Cyl. 7.6L 1966-1968, Continental 8Cyl. 6.6L 1977-1979, Continental 6Cyl. 3.8L 1982, Mark II 8Cyl. 6.0L 1957, Mark III 8Cyl. 7.5L 1969-1976, Mark IV 8Cyl. 7.0L 1959-1960, Mark V 8Cyl. 7.5L 1977-1978, Mark V 8Cyl. 6.6L 1977-1979, Mark VI 8Cyl. 5.0L 1980-1983, Mark VI 8Cyl. 5.8L 1980, Mark VII 8Cyl. 5.0L 1984-1992, MERCURY Cougar 8Cyl. 6.6L 1973-1978, Cougar 8Cyl. 5.0L 1983-1988, Cougar 8Cyl. 5.8L 1969-1973, Cougar 8Cyl. 6.4L 1967-1969, Cougar 8Cyl. 7.5L 1973-1976, Cougar 8Cyl. 7.0L 1969-1970, Cougar 8Cyl. 5.0L 1968-1979, Cougar 6Cyl. 3.8L 1982-1983, Cougar 8Cyl. 4.2L 1981, Cougar 4Cyl. 2.3L 1981, Grand Marquis 8Cyl. 5.0L 1983-1991, Grand Marquis 8Cyl. 7.5L 1975-1978, Grand Marquis 8Cyl. 6.6L 1975-1978, Grand Marquis 8Cyl. 5.8L 1978-1979, Grand Marquis 8Cyl. 4.2L 1981-1982, Marquis 8Cyl. 5.0L 1979-1982, Marquis 6Cyl. 3.8L 1983, Marquis 8Cyl. 7.0L 1969-1973, Marquis 8Cyl. 6.6L 1971-1978, Topaz 4Cyl. 2.3L 1984-1991, TOYOTA Land Cruiser 6Cyl. 3.9L 1969-1974, Land Cruiser 6Cyl. 4.5L 1993-1995, Land Cruicer 6Cyl. 4.2L 1975-1987, Land Criser 6Cyl. 4.0L 1988-1992</t>
  </si>
  <si>
    <t>HYUNDAI Santa Fe 6Cyl. 3.5L 2010-2012, Santa Fe 6Cyl. 3.3L 2013-2018, KIA Sedona 6Cyl. 3.5L 2011-2014, Sedona 6Cyl. 3.3L 2015-2018, Sorento 6Cyl. 3.3L 2014-2018, Sorento 6Cyl. 3.5L 2011-2013</t>
  </si>
  <si>
    <t>HYUNDAI Santa Fe 6Cyl. 3.3L 2009, Sonata 6Cyl. 3.3L 2009-2010, KIA Sedona 6Cyl. 3.8L 2008-2010, Sorento 6Cyl. 3.3L 2008-2009, Sorento 6Cyl. 3.8L 2008-2009</t>
  </si>
  <si>
    <t>TOYOTA Land Cruiser 8Cyl. 5.7L 2008-2019, Sequoia 8Cyl. 4.6L 2010-2012, Sequoia 8Cyl. 5.7L 2008-2019, Tundra 8Cyl. 5.7L 2007-2019, Tundra 8Cyl. 4.6L 2010-2019</t>
  </si>
  <si>
    <t>DODGE Sprinter 2500 6Cyl. 3.0L T Diesel 2007-2009, Sprinter 3500 6Cyl. 3.0L T Diesel 2007-2009, JEEP Grand Cherokee 6Cyl. 3.0L T Diesel 2007-2009, MERCEDES BENZ Sprinter 2500, 6Cyl. 3.0L T Diesel 2010-2019, Sprinter 3500 6Cyl. 3.0L T Diesel 2010-2019, Sprinter 4500 6Cyl. 3.0L T Diesel 2019</t>
  </si>
  <si>
    <t>TOYOTA 4Runner 6Cyl. 4.0L 2010-2019, FJ Cruiser 6Cyl. 4.0L 2010-2014, Tundra 6Cyl. 4.0L 2011-2014</t>
  </si>
  <si>
    <t>TOYOTA Avalon 6Cyl. 3.5L 2005-2019, Camry 4Cyl. 2.5L 2010-2017, Camry 6Cyl. 3.5L 2007-2019, Highlander 6Cyl. 3.5L 2008-2016, Highlander 4Cyl. 2.7L 2009-2019, Highlander 6Cyl. 3.5L 2017-2019, RAV 4 4Cyl. 2.5L 2009-2018, RAV 4 6Cyl. 3.5L 2006-2012, Sienna 6Cyl. 3.5L 2007-2020, Sienna 4Cyl. 2.7L 2011-2013, Tacoma 6Cyl. 3.5L 2016-2019</t>
  </si>
  <si>
    <t>DODGE Sprinter 2500 5Cyl. 2.7L 2003-2006, Sprinter 3500 5 Cyl. 2.7L 2003-2006</t>
  </si>
  <si>
    <t>CHRYSLER Crossfire 6Cyl. 3.2L 2004-2008, MERCEDES BENZ C280 6Cyl. 2.8L 1998-2000, C320 6Cyl. 3.2L 2001-2005, C43 8Cyl. 4.3L 1998-2000, CL500 8Cyl. 5.0L 2000-2005, CL55 AMG 8Cyl. 5.5L 2001-2002, CL600 12Cyl. 5.8L 2001-2002, CLK320 6Cyl. 3.2L 1998-2005, CLK430 8Cyl. 4.3L 1999-2003, CLK500 8Cyl. 5.0L 2003-2005, CLK55 AMG 8Cyl. 5.5L 2001-2005, E320 6Cyl. 3.2L 1998-2005, E430 8Cyl. 4.3L 1998-2002, E500 8Cyl. 5.0L 2003-2005, G500 8Cyl. 5.0L 1999-2005, S430 8Cyl. 4.3L 2000-2005, S55 AMG 8Cyl. 5.5L 2003-2005, S600 12Cyl. 5.8L S600, SLK320 6Cyl. 3.2L 2001-2004</t>
  </si>
  <si>
    <t>CHRYSLER 2001-06 Cirrus, 2003-09 PT Cruiser, 1986-87 DODGE D100 Pickup, 1984-87 D150 Pickup, 1984-87 D250 Pickup, 2004-08 Dakota, 2004-08 Durango, 2003-05 Neon, 2007-08 Nitro, 2002-08 Ram 1500 Pickup, 1986-87 W100 Pickup, 1984-87 W150 Pickup, FORD 1998-00 Contour, 2001-12 Courier, 2003 E-150 Club Wagon, 1997-03 E-150 Econoline, 1997-02 E-150 Econoline Club Wagon, 1997-03 E-250 Econoline, 2003-06 EcoSport, 2007-09 Edge, 2001-04 Escape, 1981-03 Escort, 1982-88 EXP, 1996-01 F-100 Ranger, 2004 F-150 Heritage Pickup, 1997-08 F-150 Pickup, 2000-04 Focus, 2004-07 Freestar, 1990-94 Ghia, 2003-07 Ikon, 2001-08 KA, 1994-04 Mustang, 1991-08 Ranger, 1994-95 Sable, 1986-09 Taurus, 2008-09 Taurus X, 1992-94 Tempo, 1988-97 Thunderbird, 1995-03 Windstar, 2000-08 JAGUAR S-Type, 2002-08 X-Type, 2006-08 JEEP Commander, 2005-08 Grand Cherokee, 2002-08 Liberty, 1988-94 LINCOLN Continental, 2000-05 LS, 2009 MKS, 2007-09 MKX, 2007-09 MKZ, 2001-05 MAZDA B2300 Pickup, 1998-01 B2500 Pickup, 1994-08 B3000 Pickup, 2007-15 CX-9, 2009-13 Mazda6, 2001-04 Tribute, 1988-02 MERCURY Cougar, 1993-97 Cougar XR7, 1982-83 LN7, 1981-87 Lynx, 2004-07 Monterey, 1998-00 Mystique, 1986-09 Sable, 1992-94 Topaz, 1991-99 Tracer, 1971-80 MG MGB, 1975-79 Midget, 2006-08 MITSUBISHI Raider</t>
  </si>
  <si>
    <t>FORD 1972-82 Courier, 1975-79 Pinto, 1970-72 MAZDA 616, 1972 618, 1979 626, 1972-76 B1600 Pickup, 1977-78 B1800 Pickup, 1979 B2000 Pickup, 1976-78 Cosmo, 1970-72 R100, 1974-77 Rotary Pickup, 1971-74 RX-2, 1972-78 RX-3, 1974-78 RX-4, 1979 RX-7, 1975-79 MERCURY Bobcat</t>
  </si>
  <si>
    <t>CHEVROLET LUV Pickup 1972-75, 1978-80 FORD Fiesta, 1977-80 Fiesta, 1971-72 MERCURY Capri, 1978-79 SUBARU Brat, 1972-73 Deluxe, 1974-79 DL, 1979 FE, 1975-79 GF, 1972-79 GL, 1976-79 Standard, 1971-72 Star, 1970-79 TOYOTA Corolla, 1970-71 Hi-Lux Pickup, 1972-74 Pickup Truck, 1981-84 Starlet, 1984-89 Vans</t>
  </si>
  <si>
    <t xml:space="preserve">CHRYSLER 2005-07 300, 1995-08 Cirrus, 1993-04 Concorde, 1975-83 Cordoba, 2000 Grand Voyager, 1973-93 Imperial, 1977-95 LeBaron, 1994-01 LHS, 1973-96 New Yorker, 1991-93 New Yorker Salon, 1973-81 Newport, 2004-08 Pacifica, 1973-08 Town &amp; Country, 2000-03 Voyager, 1981-83 DELOREAN DMC 12, DODGE 1995-08 Avenger, 1975-80 B100 Van, 1981-94 B150 Van, 1995-98 B1500 Van, 1975-80 B200 Van, 1981-94 B250 Van, 1995-98 B2500 Van, 1975-80 B300 Van, 1981-94 B350 Van, 1995-98 B3500 Van, 1991-06 Caravan, 1972-74 Challenger, 1972-07 Charger, 1979-89 D100 Pickup, 1979-93 D150 Pickup, 1979-80 D200 Pickup, 1981-93 D250 Pickup, 1979-80 D300 Pickup, 1981-93 D350 Pickup, 1980-81 D400 Pickup, 1980-81 D450 Pickup, 1990-07 Dakota, 1989 Dakota Shelby, 1972-76 Dart, 1991-93 Daytona, 1998-07 Durango, 1991-08 Grand Caravan, 1993-04 Intrepid, 2005-07 Magnum, 1978-79 Magnum XE, 1980-83 Mirada, 1973-78 Monaco, 2007-08 Nitro, 1975-78 Pickups D &amp; W Series, 1972-73 Polara, 1994-07 Ram 1500 Pickup, 1999-03 Ram 1500 Van, 1994-07 Ram 2500 Pickup, 1999-03 Ram 2500 Van, 1994-07 Ram 3500 Pickup, 1999-03 Ram 3500 Van, 2007 Ram 3500HD Chassis Cab, 2004-06 Ram SRT10 Pickup, 1974-93 Ramcharger, 1978-80 RD200, 1975-77 Royal Monaco, 1991-94 Shadow, 1991-95 Spirit, 1979-81 St. Regis, 1995-00 Stratus, 2001-06 Stratus Sedan, 1992-06 Viper, 1985-89 W100 Pickup, 1979-93 W150 Pickup, 1979-80 W200 Pickup, 1981-93 W250 Pickup, 1979-80 W300 Pickup, 1981-93 W350 Pickup, FORD Contour, 1977-82 Courier, 1984-85 Escort, 1984-85 EXP, 1991 Ghia, 1985 LTD, 1984 LTD Country Squire, 1983-91 LTD Crown Victoria, 1979-95 Mustang, 1974-78 Mustang II, 1986-91 Taurus, 1992-94 Tempo, 1983-88 Thunderbird,JEEP Cherokee, 1991-92 Comanche, 2006-07 Commander, 1993-07 Grand Cherokee, 1991-93 Grand Wagoneer, 1997-06 TJ, 1991-06 Wrangler, MERCURY 1984-86 Cougar, 1984-89 Grand Marquis, 1984-85 Lynx, 1995-97 Mystique, 1986 Sable, 1992-94 Topaz, MITSUBISHI Eclipse, 2006-07 Raider, 1982-94 MORGAN 43194, NISSAN 1981-84 Maxima, 1977-81 PEUGEOT 604, PORSCHE 912 1976, 1970-76 914, TOYOTA Camry 1984, 1971-84 Corolla, 1987-89 Vans, 1971-72 VOLKSWAGEN 411, 1973-74 412, 1972-74 Campmobile, 1972-79 Transporter, 1980-83 Vanagon, 1962-68 VOLVO 122, 1968-74 142, 1967-74 144, 1968-74 145, 1970-75 164, 1990-93 240, 1975-84 242, 1975-89 244, 1975-89 245, 1976-81 262, 1976-82 264, 1976-81 265, 1962-66 544, 1987-92 740, 1983-90 760, 1985 765, 1987-91 780, 1994-97 850, 1991-95 940, 1992-97 960, 1962-73 1800, 1984 DL, 1984 GLE, ALFA ROMEO 1991-93 164, 1987-89 Milano, 1990-94 Spider, 1985-90 Spider Graduate, 1986-90 Spider Quadrifoglio, 1981-94 Spider Veloce, </t>
  </si>
  <si>
    <t xml:space="preserve">CHEVROLET City Express 2015-18, DODGE Attitude 2006-10, FORD 1991-96 Escort, HONDA Insight 2000-06, INFINITI EX35 2008-12, 2013 EX37, 2003-12 FX35, 2013 FX37, 1999-02 G20, 2011-12 G25, 2003 G35, 2004-08 G35 Sedan, 2004-07 G35 Sport Coupe, 2008-13 G37, 2002 I35, 2012-13 IPL G, 2013 JX35, 2006-10 M35, 2012-13 M35h, 2011-13 M37, 2015 Q40, 2014-18 Q50, 2014-18 Q60, 2014-18 Q70, 2015-18 Q70L, 2002-03 QX4, 2014-17 QX50, 2014-18 QX60, 2014-17 QX70, 2001-05 KIA Rio, 2002-05 Rio Cinco, 2001-05 Rio RX-V, 1994-01 Sephia, 2000-04 Spectra, 1990-95 MAZDA 323, 1995-02 626, 2016-18 CX-3, 2013-18 CX-5, 2016-18 CX-9, 2011-15 Mazda2, 2012-18 Mazda3, 2011-18 Mazda3 Sport, 2014-17 Mazda6, 1990-05 Miata, 1992-96 MX-3, 1995 MX-3 Precedia, 2016 MX-5, 2016-18 MX-5 Miata, 1995-97 MX-6, 1990-03 Protege, 2003 Protege MazdaSpeed, 2001 Protege MP3, 2002-03 Protege5, 1993-95 RX-7, 2004-08 RX-8, 1991-94 MERCURY Capri, 1989-96 Tracer, 2012-13 NISSAN March, 1995-98 200SX, 2003-09 350Z, 2009-18 370Z, 2001-05 Almera, 2002-18 Altima, 2007-11 Altima Hybrid, 2009-14 Cube, 2005-18 Frontier, 2011-17 Juke, 1996-01 Lucino GSR, 2004-18 Maxima, 2015-17 Micra, 2004-18 Murano, 2013-18 NV200, 2002-18 Pathfinder, 2014 Pathfinder Hybrid, 2017-18 Qashqai, 2004-17 Quest, 2008-18 Rogue, 2014-15 Rogue Select, 2017-18 Rogue Sport, 1998-18 Sentra, 2007-10 Tiida, 2007-18 Versa, 2014-18 Versa Note, 2005-08 X-Trail, 2009-13 RENAULT Koleos, 2012-13 Stepway, 2016 SCION iA, 2008-15 SMART Fortwo, 2009-12 SUZUKI Equator, 2017-18 TOYOTA Yaris iA, ALFA ROMEO 2004 156, </t>
  </si>
  <si>
    <t>TOYOTA Echo 2000-05, 2001-03 RAV4 2.0L, 2004-2005 RAV4 2.4L, SCION 2005-10 tC, 2004-06 xA, 2004-06 xB</t>
  </si>
  <si>
    <t>CHRYSLER 2001-10 PT Cruiser 4Cyl. 2.4L, PT Crusier 4Cyl. 2.4L 2003-2007</t>
  </si>
  <si>
    <t>ACURA 1994-01 Integra 4Cyl. 1.8L</t>
  </si>
  <si>
    <t>BUICK 2013-17 Verano, 2011-15 CHEVROLET Cruze, 2016 Cruze Limited, 2012-14 Orlando</t>
  </si>
  <si>
    <t xml:space="preserve">CHEVROLET 2007-13 Avalanche, 2002-06 Avalanche 1500, 2002-06 Avalanche 2500, 2007-08 Cheyenne, 2007 Silverado 1500 Classic Pickup, 2004-06 Silverado 1500 Hybrid Pickup, 1999-18 Silverado 1500 Pickup, 2003-06 Silverado 1500 SS Pickup, 2007 Silverado 1500HD Classic Pickup, 2001-06 Silverado 1500HD Pickup, 1999-04 Silverado 2500 Pickup, 2007 Silverado 2500HD Classic Pickup, 2001-18 Silverado 2500HD Pickup, 2001-03 Silverado 3500 Chassis Cab, 2007 Silverado 3500 Classic Pickup, 2001-06 Silverado 3500 Pickup, 2007-18 Silverado 3500HD Pickup, 2000-06 Sonora, 2015-18 Suburban, 2000-14 Suburban 1500, 2000-13 Suburban 2500, 2016-18 Suburban 3500HD, 2000-18 Tahoe, 2008-13 Tahoe Hybrid, 2007 GMC Sierra 1500 Classic Denali Pickup, 2007 Sierra 1500 Classic Pickup, 2005-07 Sierra 1500 Hybrid Pickup, 1999-18 Sierra 1500 Pickup, 2007 Sierra 1500HD Classic Pickup, 2001-06 Sierra 1500HD Pickup, 1999-04 Sierra 2500 Pickup, 2007 Sierra 2500HD Classic Pickup, 2001-18 Sierra 2500HD Pickup, 2007 Sierra 3500 Classic Pickup, 2001-06 Sierra 3500 Pickup, 2007-18 Sierra 3500HD Pickup, 2001 Sierra C3 Pickup, 2001-03 Sierra Chassis Cab, 2002-13 Sierra Denali Pickup, 2000-18 Yukon, 2015-18 Yukon XL, 2000-14 Yukon XL 1500, 2000-13 Yukon XL 2500, CADILLAC 2002-18 Escalade, 2003-18 Escalade ESV, 2002-13 Escalade EXT, 2009-13 Escalade Hybrid, </t>
  </si>
  <si>
    <t>NISSAN 2005-15 Armada, 2005-18 Frontier, 2012-18 NV1500, 2012-18 NV2500 HD, 2012-18 NV3500 HD, 2004-12 Pathfinder, 2004-15 Titan, 2005-15 Xterra, JEEP 1993-04 Grand Cherokee, 1993 Grand Wagoneer, INFINITI 2004-10 QX56, 2009-12 SUZUKI Equator</t>
  </si>
  <si>
    <t>CHRYSLER 1983 Imperial, 1977-81 LeBaron, 1979-82 New Yorker, 1979-81 Newport, 1978-81 Town &amp; Country, 1963-64 DODGE 1970-74 Challenger, 1966-78 Charger, 1979-89 D100 Pickup, 1979-93 D150 Pickup, 1979-80 D200 Pickup, 1981-93 D250 Pickup, 1979-80 D300 Pickup, 1981-93 D350 Pickup, 1981 D400 Pickup, 1981 D450 Pickup, 1987-96 Dakota, 1989 Dakota Shelby, 1960-76 Dart, 1977-89 Diplomat, 1978-79 Magnum XE, 1980-83 Mirada, 1975-78 Monaco, 1966-78 Pickups D &amp; W Series, 1961-73 Polara, 1999-03 RAM 1500 Van, 1999-03 Ram 2500 Van, 1999-03 Ram 3500 Van, 1974-93 Ramcharger, 1978-80 RD200, 1977 Royal Monaco, 1979-81 St. Regis, 1966 Town Panel, 1966 Town Wagon, 1986-89 W100 Pickup, 1979-93 W150 Pickup, 1979-80 W200 Pickup, 1981-93 W250 Pickup, 1980 W300 Pickup, 1981-93 W350 Pickup, 1974-83 JEEP Cherokee 1984-91 Grand Wagoneer, 1971-88 J Series Pickups, 1972-73 Jeepster, 1972-83 Wagoneer, 1976 MAZDA 808, 1976-78 Cosmo, 1970-72 R100, 1974-77 Rotary Pickup, 1971-74 RX-2, 1972-78 RX-3, 1974-78 RX-4, 1979-85 RX-7, 1964-74 PLYMOUTH Barracuda, 1985-88 Caravelle, 1959 Custom, 1970-76 Duster, 1974-83 Voyager</t>
  </si>
  <si>
    <t>TOYOTA 2010-18 4Runner, 2010-14 FJ Cruiser, LEXUS 2010-18 GX460</t>
  </si>
  <si>
    <t>DODGE 2011-18 Durango, 2011-18 JEEP Grand Cherokee, 2013-18 TOYOTA Avalon, 2012-17 Camry, 2014-18 Highlander, 2011-18 Sienna, 2013-18 LEXUS ES350, 2015-17 NX200t, 2018 NX300, 2010-18 RX350, 2017-18 RX450h</t>
  </si>
  <si>
    <t>CHEVROLET Captiva Sport 6Cyl. 3.0L 2012, Captiva Sport 4Cyl. 2.4L 2012-2015</t>
  </si>
  <si>
    <t>TOYOTA Camry 4Cyl. 2.4L 2007-2009, Camry 4Cyl. 2.5L 2010-2017</t>
  </si>
  <si>
    <t>FORD 2006-10 Explorer, 2007-10 Explorer Sport Trac</t>
  </si>
  <si>
    <t>HUMMER H2 8Cyl. 6.0L 2003-2007, H2 8Cyl. 6.2L 2008-2009</t>
  </si>
  <si>
    <t>CHEVOLET Colorado 4Cyl. 2.8L 2004-2006, Colorado 5Cyl. 3.5L 2004-2006, Colorado 5Cyl. 3.7L 2007, Colorado 4Cyl. 2.9L 2007, GMC Canyon 5Cyl. 3.7L 2007, Canyon 5Cyl. 3.5L 2004-2006, Canyon 4Cyl. 2.8L 2004-2006, Canyon 4Cyl. 2.9L 2007, HUMMER H3 5Cyl. 3..7L 2007, H3 5Cyl. 3.5L 2006, ISUZU i-280 4Cyl. 2.8L 2006, i-290 4Cyl. 2.9L 2007, i-350 5Cyl. 3.5L 2006, i-370 5Cyl. 3.7L 2007</t>
  </si>
  <si>
    <t>FORD 2003-09 Crown Victoria, 2003-04 MERCURY Marauder</t>
  </si>
  <si>
    <t>TOYOTA 2002-06 Camry, 2007-11 Camry Hybrid, 2001-13 Highlander, 2004-10 Sienna, 2004-08 Solara, LEXUS 2002-03 ES300, 2004-06 ES330, 2004-06 RX330, 2007-09 RX350</t>
  </si>
  <si>
    <t>TOYOTA 2003-10 4Runner, 1998-07 Land Cruiser, 2001-08 Sequoia, 2000-06 Tundra, LEXUS 2003-09 GX470, 1998-07 LX470</t>
  </si>
  <si>
    <t>CHEVROLET Classic 4Cyl. 2.2L 2004-2005, Malibu 6Cyl. 3.1L 1997-2003, Malibu 4Cyl. 2.4L 1997-1999, OLDSMOBILE Cutlass 6Cyl. 3.1L 1997-1999, PONTIAC Grand Am 4Cyl. 2.4L 1999-2001, Grand AM 4Cyl. 2.2L 2002-2005, Grand AM 6Cyl. 3.4L 199-2005</t>
  </si>
  <si>
    <t>CHEVROLET Tracker 4Cyl. 2.0L 2003, Tracker 4Cyl. 2.5L 2001-2004, Tracker 4Cyl. 1.6L 1999-2000, Tracker 4Cyl. 2.0L 1999-2002, SUZUKI Grand Vitara 6Cyl. 2.5L 1999-2005, Grand Vitara 6Cyl. 2.7L 2001</t>
  </si>
  <si>
    <t>TOYOTA 1996-02 4Runner, 1993-98 Supra, 1995-04 Tacoma, LEXUS 1992-00 SC300, 1992-00 SC400</t>
  </si>
  <si>
    <t>DODGE B100 Van, 1981-87 B150 Van, 1979-80 B200 Van, 1981-87 B250 Van, 1979-80 B300 Van, 1979 D100 Pickup, 1979-84 D150 Pickup, 1979-80 D200 Pickup, 1984 D250 Pickup, 1979-80 Ramcharger, 1979-84 W150 Pickup, 1979-80 W200 Pickup, 1966-67 FORD Bronco, 1966 Club Wagon, 1963-65 Country Sedan, 1963-65 Country Squire, 1964-65 Custom, 1966 Econoline, 1961-62 Econoline Bus, 1962 Econoline Club Wagon, 1962 Econoline Deluxe Club Wagon, 1961-62 Econoline Pickup, 1961-67 Econoline Van, 1961-67 F-100 Pickup, 1961-64 F-100 Platform/Stake, 1961-67 F-250 Pickup, 1961-64 F-250 Platform/Stake, 1961-67 F-350 Pickup, 1961-64 F-350 Platform/Stake, 1962-67 Fairlane, 1960-67 Falcon, 1964-66 Falcon Club Wagon, 1963-65 Falcon Deluxe Club Wagon, 1960-62 Falcon Ranchero, 1961-65 Falcon Sedan Delivery, 1964-65 Falcon Station Bus, 1963 Ford 300, 1963-65 Galaxie, 1965 LTD, 1964-67 Mustang, 1963-65 Ranch Wagon, 1961-67 Ranchero, 1963-64 Sunliner, 1965 Thunderbird, 1963-64 Victoria, 1967-68 INTERNATIONAL Scout, 1968 Travelall, 1974-86 JEEP Cherokee, 1972-83 CJ5, 1972-75 CJ6, 1976-86 CJ7, 1986 Comanche, 1972-73 DJ5, 1984-86 Grand Wagoneer, 1970-87 J Series Pickups, 1972-73 Jeepster, 1981-85 Scrambler, 1970-86 Wagoneer, 1987-90 Wrangler, 1963-68 LINCOLN Continental, 1965 MERCURY Breezeway, 1964-67 Caliente, 1966-67 Capri, 1965 Colony Park, 1960-68 Comet, 1965 Commuter, 1963 Country Cruiser, 1964 Cyclone, 1965 Marauder, 1962-63 Meteor, 1965 Montclair, 1965 Monterey, 1965 Park Lane, 1962-67 Villager, 1966-67 Voyager, 1982-83 PLYMOUTH Voyager, 1964 STUDEBAKER Challenger, 1964-66 Commander, 1964-66 Cruiser, 1964-66 Daytona, 1964 Gran Turismo Hawk, 1966 Wagonaire, 1974-76 VAM/RAMBLER AMX, 1964-79 Gremlin, 1964-79 Javelin, 1974-84 Jeep, 1980-83 Lerma, 1984-86 Rally, 1964-86 Wagoneer</t>
  </si>
  <si>
    <t>TOYOTA Highlander Hybrid 2006-10, LEXUS 2006-08 RX400h</t>
  </si>
  <si>
    <t>TOYOTA Corolla, 2017-18 Corolla iM, 2009-14 Matrix, 2006-18 Yaris, PONTIAC 2009-10 Vibe, 2016 SCION iM, 2008-14 xD, 2009-18</t>
  </si>
  <si>
    <t>CHRYSLER 1995-00 Sebring, 2001-05 Sebring Coupe, 1995-00 DODGE Avenger, 1992-93 Colt, 2001-05 Stratus Coupe, 1992-96 EAGLE Summit, 1992-96 Summit Wagon, 1995-98 Talon, 1995-02 MAZDA Millenia, 1995-05 MITSUBISHI Eclipse, 1996-05 Eclipse Spyder, 1992-95 Expo, 1992-94 Expo LRV, 1994-03 Galant</t>
  </si>
  <si>
    <t>DODGE 1987-94 Colt, 1988-91 Colt Vista, 1989 Colt Wagon, 1989 Raider, 1990 Ram 50 Pickup, 1992-95 HYUNDAI Elantra, 1990-94 Excel, 1991-94 Scoupe, 1989-98 Sonata, 1990-94 MITSUBISHI Eclipse, 1986-93 Galant, 1988 Galant Sigma, 1987-92 Mirage, 1989-91 Montero, 2006-10 Montero Sport, 1990-94 Precis, 1989-90 Sigma, 1987-94 PLYMOUTH Colt, 1988-91 Colt Vista, 1989 Colt Wagon, 1990-94 Laser</t>
  </si>
  <si>
    <t>FORD 1985-86 Bronco, 1987-91 Country Squire, 1992-11 Crown Victoria, 1986 E-150 Econoline, 1986 E-250 Econoline, 1985-86 F-150 Pickup, 1985-86 F-250 Pickup, 1991-04 Grand Marquis, 1986 LTD Country Squire, 1986-91 LTD Crown Victoria, 1993 Mustang, 1986-11 LINCOLN Town Car, 1986-91 MERCURY Colony Park, 1986-11 Grand Marquis</t>
  </si>
  <si>
    <t>NISSAN 1980-81 810, 1995-98 200SX, 1989-98 240SX, 1988-89 300ZX, 2003-06 350Z, 2001-05 Almera, 1993-18 Altima, 1990-94 D21 Pickup, 1999-04 Frontier, 1988-94 Ichi Van, 1997-99 Lucino, 1996-01 Lucino GSE, 1996-99 Lucino GSR, 1981-18 Maxima, 2003-18 Murano, 1987-88 Ninja, 1991-93 NX1600, 1991-93 NX2000, 1990-18 Pathfinder, 1995-96 Pickup, 1987-89 Pulsar NX, 2004-17 Quest, 1991-06 Sentra, 1990-92 Stanza, 1993-04 Tsubame, 1993-96 Tsuru, 1993-98 Tsuru GSR, 2000-04 Xterra, 2005-08 X-Trail, 2004-06 SUBARU Baja, 1998-08 Forester, 1993-07 Impreza, 2005-07 Impreza Outback Sport, 2002-07 Impreza WRX, 1990-04 Legacy, 1995-04 Outback, 1992-97 SVX, INFINITI 2003-07 FX35, 1991-02 G20, 2003 G35, 2004-06 G35 Sedan, 2004-07 G35 Sport Coupe, 1996-01 I30, 2002-04 I35, 1993-97 J30, 2013 JX35, 1990-92 M30, 1997-03 QX4, 2014-18 QX60, 1986-87 ISUZU Pickup, 2005-06 SAAB 9-2X</t>
  </si>
  <si>
    <t>CHRYSLER 1983-84 E Class, 1990-93 Fifth Avenue, 1990-93 Imperial, 1984-86 Laser, 1982-89 LeBaron, 1983-90 New Yorker, 1991-93 New Yorker Salon, 1987-90 Phantom, 1989-90 TC Maserati, 1982-95 Town &amp; Country, 1982-83 DODGE 400, 1983-88 600, 1981-85 Aries, 1984-95 Caravan, 1983-86 Charger, 1986 Charger 2.2, 1989-96 Dakota, 1984-89 Daytona, 1990-93 Dynasty, 1987-95 Grand Caravan, 1985-89 Lancer, 1984-88 Mini Ram Van, 1981-87 Omni, 1981-85 Omni 024, 1983-84 Omni Charger, 1982-84 Rampage Pickup, 1987-89 Shadow, 1986-87 Shelby Charger, 1989 Spirit, 1989 PLYMOUTH Acclaim, 1985-88 Caravelle, 1987 Expo, 1988-96 Grand Voyager, 1981-87 Horizon, 1981 Horizon Mizer, 1981-85 Reliant, 1983 Scamp Pickup, 1987-89 Sundance, 1981-82 TC-3, 1981 TC-3 Mizer, 1982 TC-3 Turismo, 1983-87 Turismo, 1983 Turismo 2+2, 1984-95 Voyager</t>
  </si>
  <si>
    <t>FORD 1986-97 Aerostar, 1985-91 Bronco, 1986-90 Bronco II, 1995-00 Contour, 1987-91 Country Squire, 1992-97 Crown Victoria, 1986-91 E-150 Econoline, 1986-91 E-250 Econoline, 1987-91 E-350 Econoline, 2001-07 Escape, 2005-07 Escape Hybrid, 1983-96 Escort, 1983-88 EXP, 1988-91 F Super Duty, 1985-91 F-150 Pickup, 1985-91 F-250 Pickup, 1987-91 F-350 Pickup, 1988-91 F-450 Super Duty Chassis Cab, 1998-01 Fiesta, 1990-94 Ghia, 1991-94 Grand Marquis, 1984-86 LTD, 1983-86 LTD Country Squire, 1983-91 LTD Crown Victoria, 1983-97 Mustang, 1995-00 Mystique, 1990-92 Probe, 1985-94 Ranger, 1994-01 Sable, 1986-07 Taurus, 1985-94 Tempo, 1983-88 Thunderbird, 1983-02 LINCOLN Continental, 1983 Mark VI, 1984-92 Mark VII, 1983-97 Town Car, 1994 MAZDA B2300 Pickup, 1994 B3000 Pickup, 1994 B4000 Pickup, 2001-06 Tribute, 1983-86 MERCURY Capri, 1983-91 Colony Park, 1983-02 Cougar, 1983-97 Grand Marquis, 1983 LN7, 1983-87 Lynx, 2005-07 Mariner, 2006-07 Mariner Hybrid, 1984-86 Marquis, 1995-00 Mystique, 1986-05 Sable, 1985-94 Topaz, 1991-96 Tracer</t>
  </si>
  <si>
    <t>FORD 1998-11 Crown Victoria, 2003-05 E-150 Club Wagon, 2000-14 E-150 Econoline, 2000-02 E-150 Econoline Club Wagon, 2000-14 E-250 Econoline, 2004-05 E-250 Super Duty Econoline, 2001-18 E-350 Super Duty Econoline, 2001-16 E-450 Super Duty Econoline, 2002-03 E-550 Super Duty Econoline, 2003-06 EcoSport, 1999-06 Expedition, 1999-01 Explorer, 2001 Explorer Sport Trac, 1998-99 F-100 Ranger, 2004 F-150 Heritage Pickup, 1999-07 F-150 Pickup, 1999 F-250 Pickup, 2003-10 Fiesta, 2005-07 Five Hundred, 2000-07 Focus, 2004-05 Freestar, 2005-07 Freestyle, 1995-04 Grand Marquis, 2003-07 Ikon, 2001-08 KA, 1999-10 Lobo, 2001-07 Mondeo, 1998-04 Mustang, 1998-99 Ranger, 2002-03 Thunderbird, 1999-03 Windstar, 2000-08 JAGUAR S-Type, 2005-09 Super V8, 2006 Super V8 Portfolio, 2009 XF, 2016-17 XJ, 2005 XJ Super V8, 2016-17 XJR, 2002 LINCOLN Blackwood, 2000-02 LS, 2006 Mark LT, 1999-06 Navigator, 1998-11 Town Car, 1998-99 MAZDA B2500 Pickup, 1998-99 B3000 Pickup, 1998-99 B4000 Pickup, 1998-11 MERCURY Grand Marquis, 2003-04 Marauder, 2005-07 Montego, 2004-05 Monterey, 1999-01 Mountaineer</t>
  </si>
  <si>
    <t>CHRYSLER 1996 Town &amp; Country, 2000 Voyager, 1996-00 DODGE Caravan</t>
  </si>
  <si>
    <t>CHRYSLER 2000 Grand Voyager, 1996-00 Town &amp; Country, 1996-00 DODGE Grand Caravan</t>
  </si>
  <si>
    <t xml:space="preserve">AUDI 1996-01 A4, 2000-01 A4 Quattro, 1986-88 BMW 325, 1984-91 318i, 1991 318is, 1992-94 320i, 1984-87 325e, 1986-87 325eS, 1987-94 325i, 1989-94 325i Convertible, 1987-94 325is, 1988-91 325iX, 1989-95 525i, 1993 525iT, 1982-88 528e, 1979-81 528i, 1983-84 533i, 1985-93 535i, 1988 535iS, 1979-84 633CSi, 1985-89 635CSi, 1979-84 733i, 1985-92 735i, 1988-92 735iL, 1987 L6, 1986-87 L7, 1988-95 M3, 1988-93 M5, 1987-88 M6, 1978 FIAT 124 Spider, 1980-81 Brava, 1980-83 Spider 2000, 1980-82 Strada, 1980-83 X 1/9, 1980-87 JAGUAR XJ6, 1980-92 XJS, 1986-88 XJS-C, 1998 MERCEDES-BENZ C230, 1996-97 C280, 1996-97 C36 AMG, 1997 E420, 1994-99 S320, 1997-99 S420, 1995-99 S600, 1997 SL320, 1997-99 SL500, 1995-99 SL600, 1998-99 SLK230 Kompressor, 1988-92 PEUGEOT 405, 1986-87 505, 1982-85 RENAULT Fuego, 1981 R18, 1981-83 R18i, 1984-86 R18i Sportwagon, 2001-08 SEAT Alhambra, 1995-02 VOLKSWAGEN Cabrio, 1990-93 Cabriolet, 1991-02 Combi, 1990-95 Corrado, 1995-01 Derby, 1993-05 EuroVan, 1993 Fox, 1988-99 Golf, 1990-99 GTI, 1988-99 Jetta, 1991-03 Passat, 1993-04 Sedan, 2000-08 Sharan, 1991 Transporter, 1980-92 Vanagon, 1990-91 YUGO Cabrio, 1990-91 GV Plus, 1990 GVC Cabrio, ALFA ROMEO 1981-86 GTV-6, 1987-89 Milano, 1991-94 Spider, 1985-90 Spider Graduate, 1986-90 Spider Quadrifoglio, 1982-94 Spider Veloce, </t>
  </si>
  <si>
    <t>JEEP 1986-96 Cherokee, 1986-92 Comanche, 1986-90 Wagoneer, 1987-95 Wrangler, 1983-87 RENAULT Alliance, 1984-86 Encore</t>
  </si>
  <si>
    <t>CHEVROLET 2003-05 SSR, 2002-04 TrailBlazer, 2002-04 TrailBlazer EXT, 2002-05 GMC Envoy, 2005 Envoy Denali, 2002-05 Envoy XL, 2004-05 Envoy XUV, 2003-05 HUMMER H2, 2003-05 ISUZU Ascender, 2002-04 OLDSMOBILE Bravada, 2005 SAAB 9-7X</t>
  </si>
  <si>
    <t>CHEVROLET 1993-02 Camaro, 1992-05 Cavalier, 2004-05 Classic, 1993-96 Corsica, 2003 Express 1500 Van, 2003 Express 2500 Van, 2003-04 Express 3500 Van, 2000-05 Impala, 2004 Impala SS, 1992-01 Lumina, 1997-03 Malibu, 1995-05 Monte Carlo, 2003 GMC Savana 1500 Van, 2003 Savana 2500 Van, 2003 Savana 3500 Van, BUICK 2005 Allure, 1997-05 Century, 1994-05 LeSabre,1992-04 Regal, 1995-99 Riviera, 2003-04 CADILLAC CTS, 2000-05 DeVille, 1998-04 Seville, 2004 XLR, 1992-98 OLDSMOBILE Achieva, 1999-04 Alero, 1995-03 Aurora, 1997-99 Cutlass, 1992-97 Cutlass Supreme, 1996-99 Eighty-Eight, 1994-95 Eighty-Eight Royale, 1998-02 Intrigue, 1996-99 LSS, 1996 Ninety-Eight, 1994 Ninety-Eight Regency, 1995 Ninety-Eight Regency Elite, 1997-98 Regency, 1994-05 PONTIAC Bonneville, 1993-02 Firebird, 1992-05 Grand Am, 1992-03 Grand Prix, 1992-94 Sunbird, 1995-05 Sunfire</t>
  </si>
  <si>
    <t>VOLKSWAGEN 1981-87 Atlantic, 1977-87 Caribe, 1983-89 Corsar, 1987-92 Golf, 1987-92 Jetta, ALFA ROMEO 1978-80 Spider Veloce, 1978-79 Sports Sedan, 1978-79 Sprint Veloce, 1958-73 LAND ROVER Land Rover</t>
  </si>
  <si>
    <t>CHRYSLER 1991-93 Fifth Avenue, 1991-93 Imperial, 1991-95 LeBaron, 1991-93 New Yorker Salon, 1994 Phantom, 1991-93 DODGE Daytona, 1991-93 Dynasty, 1991-94 Shadow, 1991-95 Spirit, 1991-95 PLYMOUTH Acclaim, 1991-94 Sundance, 1992-94 Sundance Duster</t>
  </si>
  <si>
    <t>NISSAN 2001-05 Almera, 1993-01 Altima, 2005-10 Camiones, 1993-94 D21 Pickup, 1996-01 Lucino GSR, 1995-04 Pickup, 1990-92 Stanza, 2000-04 Tsubame, 2000-09 Tsuru, INFINITI 1999 G20, 1993-97 J30</t>
  </si>
  <si>
    <t>NISSAN 1995-98 200SX, 1989-98 240SX, 1984-89 300ZX, 1985-86 720 Pickup, 1998-04 Frontier, 1985-99 Maxima, 1986-88 Multi, 1991-93 NX1600, 1991-93 NX2000, 1996-04 Pathfinder, 1983-90 Pulsar NX, 1998-02 Quest, 1987-99 Sentra, 1984-89 Stanza, 1993-99 Tsubame, 1993-99 Tsuru, 1993-98 Tsuru GSR, 2000-08 Urvan, 2001-05 Urvan II, 2000-04 Xterra, INFINITI 1991-02 G20, 1996-99 I30, 1990-92 M30, 1990-99 Q45, 1997-03 QX4, 1989-94 ISUZU Amigo, 1988-95 Pickup, 1991-93 Rodeo, 1990-91 Trooper, 1988-89 Trooper II, 1998-02 MERCURY Villager, 1989-90 PASSPORT Pickup Truck, 1989-91 Trooper II</t>
  </si>
  <si>
    <t>CHRYSLER 1975-83 Cordoba, 1983-89 Fifth Avenue, 1975-83 Imperial, 1977-81 LeBaron, 1975-82 New Yorker, 1974-81 Newport, 1975-81 Town &amp; Country, 1984 DODGE Aries, 1976-80 Aspen, 1980 B100 Van, 1981-87 B150 Van, 1980 B200 Van, 1981-88 B250 Van, 1980 B300 Van, 1981-88 B350 Van, 1975-84 Charger, 1986 Charger 2.2, 1975-76 Coronet, 1986-88 D100 Pickup, 1980-88 D150 Pickup, 1979-80 D200 Pickup, 1981-88 D250 Pickup, 1980 D300 Pickup, 1981-88 D350 Pickup, 1980-81 D400 Pickup, 1980-81 D450 Pickup, 1987 Dakota, 1975-76 Dart, 1977-89 Diplomat, 1978-79 Magnum XE, 1980-83 Mirada, 1975-78 Monaco, 1984-87 Omni, 1984-85 Omni 024, 1984 Omni Charger, 1980-88 Ramcharger, 1979-80 RD200, 1975-77 Royal Monaco, 1979-81 St. Regis, 1986-88 W100 Pickup, 1980-88 W150 Pickup, 1980 W200 Pickup, 1981-88 W250 Pickup, 1980 W300 Pickup, 1981-88 W350 Pickup, 1985-88 PLYMOUTH Caravelle, 1975-76 Duster, 1975-78 Fury, 1975-89 Gran Fury, 1984-85 Horizon, 1983 Reliant, 1975 Road Runner, 1975-76 Scamp, 1978 Trailduster, 1984-86 Turismo, 1975-76 Valiant, 1976-80 Volare, 1978-83 Voyager</t>
  </si>
  <si>
    <t>CHEVROLET 1950-68 Bel Air, 1967 Camaro, 1966-68 Caprice, 1964-68 Chevelle, 1962-68 Chevy II, 1967 Corvair, 1957-67 Corvette, 1958 Del Ray, 1959-65 El Camino, 1946-48 Fleetline, 1949-52 Fleetline Deluxe, 1949-52 Fleetline Special, 1946-48 Fleetmaster, 1959-68 Impala, 1964-67 Malibu, 1953-57 One-Fifty Series, 1956-57 Pickup Truck, 1956 Sedan Delivery, 1949-52 Styleline Deluxe, 1949-52 Styleline Special, 1946-48 Stylemaster, 1953-57 Two-Ten Series, 1954-56 BUICK Century, 1962 Electra 225, 1962 LeSabre, 1976-79 Opel, 1953-56 Roadmaster, 1954-67 Skylark, 1953-66 Special, 1965 Sport Wagon, 1953-56 Super, 1953-58 CADILLAC 60 Special Fleetwood, 1953-58 62 Series, 1958 70 Fleetwood Eldorado, 1953-58 75 Fleetwood, 1953-58 Commercial Chassis, 1953-58 DeVille, 1957-71 CHRYSLER 300, 1964 300K, 1965 300L, 1975-78 Cordoba, 1946-48 Crown Imperial, 1949-83 Imperial, 1977-79 LeBaron, 1955 Nassau, 1946-80 New Yorker, 1953-55 New Yorker Deluxe, 1955 New Yorker St. Regis, 1950-79 Newport, 1963-66 Police, 1946-50 Royal, 1946-60 Saratoga, 1946-79 Town &amp; Country, 1950-51 Traveler, 1946-61 Windsor, 1951-55 Windsor Deluxe, 1956-60 DESOTO Adventurer, 1946-52 Custom, 1946-52 Deluxe, 1961 Desoto, 1952-59 Firedome, 1955-60 Fireflite, 1957-59 Firesweep, 1953-54 Powermaster, 1963-64 DODGE 330, 1963-64 440, 1963-64 880, 1964-70 A100 Series, 1976-79 Aspen, 1971-80 B100 Van, 1981-82 B150 Van, 1971-80 B200 Van, 1981-82 B250 Van, 1971-80 B300 Van, 1981-82 B350 Van, 1970-74 Challenger, 1966-78 Charger, 1949-76 Coronet, 1946-48 Custom, 1962-65 Custom 880, 1955-59 Custom Royal, 1979 D100 Pickup, 1979-81 D150 Pickup, 1979-80 D200 Pickup, 1981 D250 Pickup, 1979-80 D300 Pickup, 1981 D350 Pickup, 1980-81 D400 Pickup, 1980-81 D450 Pickup, 1960-76 Dart, 1946-48 Deluxe, 1977-79 Diplomat, 1961-62 Lancer, 1978 Magnum XE, 1960 Matador, 1949-54 Meadowbrook, 1965-78 Monaco, 1954-56 Pickup, 1957-78 Pickups D &amp; W Series, 1960-73 Polara, 1961-65 Police, 1954-66 Power Wagon, 1974-81 Ramcharger, 1978-80 RD200, 1954 Royal, 1975-77 Royal Monaco, 1979 St. Regis, 1958 Super D-500, 1954-66 Town Panel, 1955-66 Town Wagon, 1968 Vans P Series, 1979-81 W150 Pickup, 1979-80 W200 Pickup, 1981 W250 Pickup, 1979-80 W300 Pickup, 1981 W350 Pickup, 1949-52 Wayfarer, 1967-68 Wm300 Pickup, 1971-79 FIAT 128, 1980 Brava, 1980 Spider 2000, 1974-78 X 1/9, 1955-57 FORD Club, 1954-61 Country Sedan, 1954-61 Country Squire, 1972-81 Courier, 1954-58 Courier Sedan Delivery, 1954 Crestline, 1957 Custom, 1959 Custom 300, 1954-56 Customline, 1957 Del Rio Wagon, 1961-62 Econoline Bus, 1962 Econoline Club Wagon, 1962 Econoline Deluxe Club Wagon, 1961-62 Econoline Pickup, 1961-62 Econoline Van, 1954-57 F-100 Panel, 1955-56 F-100 Panel Custom, 1954 F-100 Panel Deluxe, 1954-76 F-100 Pickup, 1954-57 F-100 Platform/Stake, 1976 F-150 Pickup, 1954-76 F-250 Pickup, 1954-57 F-250 Platform/Stake, 1954-76 F-350 Pickup, 1954-57 F-350 Platform/Stake, 1955-61 Fairlane, 1959-61 Fairlane 500, 1961 Falcon, 1961-62 Falcon Ranchero, 1961-62 Falcon Sedan Delivery, 1959-61 Galaxie, 1954-56 Mainline, 1956 Park Lane Wagon, 1954-61 Ranch Wagon, 1957-59 Ranchero, 1954-57 Skyliner, 1961 Starliner, 1954-61 Sunliner, 1961 Thunderbird, 1954-59 Victoria, 1979 HONDA Accord, 1979 Prelude, 1958-75 INTERNATIONAL IHC Pickups, 1958-71 Metro, 1958-65 Metroette, 1958-62 Metro-Mite, 1967-70 Scout, 1971-80 Scout II, 1976-80 Terra Pickup, 1958-75 Travelall, 1976-80 Traveler, 1989-93 ISUZU Amigo, 1981-94 Pickup, 1984-87 Trooper II, 1974-75 JEEP Cherokee, 1965 CJ3, 1965-75 CJ5, 1965-75 CJ6, 1967 Commando, 1965 Dispatcher DJ-3, 1965 Dispatcher DJ-6, 1967-73 DJ5, 1967-68 DJ6, 1965 FC-150, 1965 FC-170, 1963-66 Gladiator, 1963-74 J Series Pickups, 1967-73 Jeepster, 1963-64 Panel Delivery, 1963-64 Station Wagon, 1963-64 Traveler, 1962 Truck, 1962 Utility Delivery, 1962-64 Utility Wagon, 1963-74 Wagoneer, 1984-95 LADA Niva, 1988-95 Samara, 1984-93 Signet, 1976-77 LANCIA Scorpion, 1952-57 LINCOLN Capri, 1950-54 Cosmopolitan, 1955 Custom, 1950 Lincoln 0EL Series, 1951 Lincoln 1EL Series, 1956-57 Mark II, 1956-57 Premiere, 1976-79 LOTUS Eclat, 1976-79 Elite, 1976-88 Esprit, 1980-85 Esprit Turbo, 1967-74 Europa, 1970-72 MAZDA 616, 1972 618, 1979-81 626, 1972-77 808, 1970 1000, 1970-71 B1200 Pickup, 1972-76 B1600 Pickup, 1977-78 B1800 Pickup, 1979-81 B2000 Pickup, 1976-78 Cosmo, 1977-81 GLC, 1976-77 Mizer, 1970-72 R100, 1974-77 Rotary Pickup, 1971-74 RX-2, 1972-78 RX-3, 1974-78 RX-4, 1979-81 RX-7, 1961 MERCURY Colony Park, 1961 Comet, 1961 Commuter, 1952-56 Custom, 1956 Medalist, 1951 Mercury, 1961 Meteor, 1955-57 Montclair, 1951-61 Monterey, 1957 Station Wagon, 1957 Turnpike Cruiser, 1959-62 MG Magnette, 1956-62 MGA, 1963-80 MGB, 1954 TF, 1955 TF1500, 1954-56 ZA Magnette, 1957-58 ZB Magnette, 1946-49 NASH 600, 1946-57 Ambassador, 1952-56 LeMans, 1952-53 Nash-Healey, 1950-57 Rambler, 1957 Rambler Rebel, 1950-56 Statesman, 1951-53 OLDSMOBILE Deluxe 88, 1948 Dynamic 66, 1948 Dynamic 68, 1948 Dynamic 76, 1948 Dynamic 78, 1964 Dynamic 88, 1949-56 Eighty-Eight, 1964-66 F-85, 1953 Fiesta, 1948 Futuramic 98, 1964 Jetstar 88, 1949-56 Ninety-Eight, 1949-50 Seventy-Six, 1951-56 Super 88, 1964 Vista Cruiser, 1976-79 OPEL Opel Isuzu, 1951-52 PACKARD 200, 1951-52 250, 1951-52 300, 1955-56 Caribbean, 1953-54 Cavalier, 1946-57 Clipper, 1955 Clipper Constellation, 1955-56 Clipper Custom, 1946-56 Clipper Deluxe, 1955-56 Clipper Panama, 1953-54 Clipper Special, 1955-56 Clipper Super, 1953 Corporate Executive, 1948-50 Custom, 1946-47 Custom Clipper, 1948-50 Deluxe, 1954 Deluxe Clipper, 1956 Executive, 1955-56 Four-Hundred, 1958 Hawk, 1953 Mayfair, 1954 Packard Line, 1951-56 Patrician, 1948-50 Standard, 1948-50 Super, 1946-54 Super Clipper, 1989-90 PASSPORT Pickup Truck, 1964-74 PLYMOUTH Barracuda, 1953-70 Belvedere, 1951-53 Cambridge, 1951-52 Concord, 1951-53 Cranbrook, 1970-74 Cuda, 1961 Custom, 1946-50 Deluxe, 1970-76 Duster, 1961-63 Fleet Special, 1956-78 Fury, 1965-67 Fury I, II, III, 1972-77 Gran Fury, 1967-71 GTX, 1954-58 Plaza, 1968-75 Road Runner, 1965-74 Satellite, 1953-64 Savoy, 1971-76 Scamp, 1962 Signet, 1946-50 Special Deluxe, 1962-67 Sport Fury, 1968 Sport Satellite, 1949-59 Suburban, 1970 Superbird, 1974-81 Trailduster, 1960-76 Valiant, 1967 VIP, 1976-79 Volare, 1974-81 Voyager, 1950-56 PONTIAC Catalina, 1949-56 Chieftain, 1954-56 Star Chief, 1946-52 Streamliner, 1957 Super Chief, 1961-62 Tempest, 1946-48 Torpedo</t>
  </si>
  <si>
    <t>CHEVROLET 1977-79 Blazer, 1977-80 C10 Pickup, 1977-86 C20 Pickup, 1977-86 C30 Pickup, 1976-83 Camaro, 1976-82 Caprice, 1982-83 Celebrity, 1976-83 Chevette, 1980-83 Citation, 1976-82 El Camino, 1977-79 G10 Van, 1977-80 G20 Van, 1977-79 G30 Van, 1976-82 Impala, 1977-80 K10 Pickup, 1977-86 K20 Pickup, 1977-86 K30 Pickup, 1976 Laguna, 1976-82 Malibu, 1976-82 Monte Carlo, 1976-80 Monza, 1976-79 Nova, 1976-80 P10 Van, 1976-88 P20 Van, 1972-88 P30 Van, 1987 R20 Pickup, 1987 R30 Pickup, 1976-82 Suburban, 1987 V20 Pickup, 1987 V30 Pickup, 1976-77 Vega, 1976-83 BUICK Century, 1977 Electra 225, 1976-82 LeSabre, 1976-82 Regal, 1976-80 Skyhawk, 1976-83 Skylark, 1977-78 GMC C15 Pickup, 1977-78 C15 Suburban, 1979-80 C1500 Pickup, 1980 C1500 Suburban, 1977-78 C25 Pickup, 1976-78 C25 Suburban, 1979-86 C2500 Pickup, 1980-84 C2500 Suburban, 1977-78 C35 Pickup, 1979-86 C3500 Pickup, 1978-79 Caballero, 1977-78 G15 Van, 1979 G1500 Van, 1977-78 G25 Van, 1979 G2500 Van, 1979 G3500 Van, 1977-78 Jimmy, 1977-78 K15 Pickup, 1977-78 K15 Suburban, 1979-80 K1500 Pickup, 1977-78 K25 Pickup, 1976-78 K25 Suburban, 1979-86 K2500 Pickup, 1980-84 K2500 Suburban, 1977-78 K35 Pickup, 1979-86 K3500 Pickup, 1977-78 P15 Van, 1979-80 P1500 Van, 1977-78 P25 Van, 1979-87 P2500 Van, 1977-78 P35 Van, 1979-88 P3500 Van, 1979-90 P4500 Van, 1987 R2500 Pickup, 1987-88 R3500 Pickup, 1975-77 Sprint, 1987 V2500 Pickup, 1987-88 V3500 Pickup, 1980-83 JEEP CJ5, 1980-83 CJ7, 1981-83 Scrambler, 1976-79 OLDSMOBILE Cutlass, 1982-83 Cutlass Ciera, 1977-82 Delta 88, 1976-82 Omega, 1976-80 Starfire, 1982 PONTIAC 6000, 1976-83 Acadian, 1976-77 Astre, 1976-80 Bonneville, 1976-80 Catalina, 1976-83 Firebird, 1978-79 Grand Am, 1976-79 Grand LeMans, 1976-80 Grand Prix, 1976-78 Laurentian, 1976-79 LeMans, 1976-78 Parisienne, 1977-82 Phoenix, 1976-80 Sunbird, 1987 T1000, 1976-77 Ventura</t>
  </si>
  <si>
    <t>FORD 1966-77 Bronco, 1966 Club Wagon, 1966-75 Country Sedan, 1966-76 Country Squire, 1967-72 Custom, 1967-76 Custom 500, 1968-82 E-100 Econoline, 1975-82 E-150 Econoline, 1969-74 E-200 Econoline, 1975-82 E-250 Econoline, 1969-74 E-300 Econoline, 1975-82 E-350 Econoline, 1966-67 Econoline Van, 1975-76 Elite, 1965-77 F-100 Pickup, 1965 F-100 Platform/Stake, 1975-77 F-150 Pickup, 1965-77 F-250 Pickup, 1965 F-250 Platform/Stake, 1965-77 F-350 Pickup, 1965 F-350 Platform/Stake, 1966-69 Fairlane, 1969-70 Fairlane 500, 1978-83 Fairmont, 1966-70 Falcon, 1978-80 Fiesta, 1966 Galaxie, 1967-74 Galaxie 500, 1973-76 Gran Torino, 1975-82 Granada, 1967-76 LTD, 1970-77 Maverick, 1966-82 Mustang, 1974-78 Mustang II, 1974-80 Pinto, 1966-76 Ranch Wagon, 1966-76 Ranchero, 1967-81 Thunderbird, 1968-76 Torino, 1967-69 XL, 1972-73 Capri 2600, 1974-78 Capri 2800, 1973-78 FORD (GERMAN) Capri, 1977-80 Fiesta, 1975 INTERNATIONAL Scout II, 1969 JEEP J Series Pickups, 1968-74 LINCOLN Continental, 1969-71 Mark III, 1972-74 Mark IV, 1975-80 MERCURY Bobcat, 1967 Breezeway, 1967 Brougham, 1966-67 Caliente, 1966-82 Capri, 1966-76 Colony Park, 1966-77 Comet, 1967-68 Commuter, 1967-82 Cougar, 1980-81 Cougar XR7, 1966-71 Cyclone, 1975-76 Grand Marquis, 1969-70 Marauder, 1967-83 Marquis, 1975-80 Monarch, 1967-68 Montclair, 1968-76 Montego, 1966-74 Monterey, 1966-68 Park Lane, 1966 S-55, 1966-67 Villager, 1966-67 Voyager, 1978-82 Zephyr</t>
  </si>
  <si>
    <t>FORD 1981-87 Bronco, 1984-85 Bronco II, 1981-83 E-100 Econoline, 1981-86 E-150 Econoline, 1981-86 E-250 Econoline, 1981-86 E-350 Econoline, 1981-86 Escort, 1982-86 EXP, 1981-83 F-100 Pickup, 1981-86 F-150 Pickup, 1981-86 F-250 Pickup, 1981-86 F-350 Pickup, 1982-83 Fairmont, 1981-82 Granada, 1981-86 LTD, 1981 LTD Country Squire, 1981-83 LTD Crown Victoria, 1980-86 Mustang, 1983-88 Ranger, 1981-86 Thunderbird, 1982 LINCOLN Continental, 1979-86 MERCURY Capri, 1980-81 Colony Park, 1981-83 Cougar, 1981-82 Cougar XR7, 1981-84 Grand Marquis, 1982-83 LN7, 1981-86 Lynx, 1981-86 Marquis, 1985-87 Topaz, 1980-83 Zephyr</t>
  </si>
  <si>
    <t>FORD 1978 Bronco, 1978 Country Squire, 1977-78 E-100 Econoline, 1977-78 E-150 Econoline, 1977-78 E-250 Econoline, 1977-78 E-350 Econoline, 1977-78 F-100 Pickup, 1977-78 F-150 Pickup, 1977-79 F-250 Pickup, 1977-78 F-350 Pickup, 1978-79 Fairmont, 1977-78 Granada, 1977-78 LTD, 1977-78 LTD II, 1977 Maverick, 1977-78 Mustang II, 1977-78 Ranchero, 1977-78 Thunderbird, 1978-79 LINCOLN Continental, 1978 Mark V, 1977-78 Versailles, 1978 MERCURY Bobcat, 1977 Comet, 1977-78 Cougar, 1978 Grand Marquis, 1978 Marquis, 1977-78 Monarch, 1978 Zephyr</t>
  </si>
  <si>
    <t>CHEVROLET 1959 Sedan Delivery, 1979-81 FORD Bronco, 1977-79 Country Squire, 1977 Custom 500, 1979-80 E-100 Econoline, 1979-80 E-150 Econoline, 1979-80 E-250 Econoline, 1979-80 E-350 Econoline, 1979-82 F-100 Pickup, 1979-82 F-150 Pickup, 1979-82 F-250 Pickup, 1979-82 F-350 Pickup, 1980 Fairmont, 1979-80 Granada, 1977-80 LTD, 1980 LTD Country Squire, 1980 LTD Crown Victoria, 1977-79 LTD II, 1979 Mustang, 1971-75 Pinto, 1979 Ranchero, 1977-80 Thunderbird, 1971-74 Capri 2000, 1977 Capri 2300, 1977-80 LINCOLN Continental, 1977-79 Mark V, 1980 Mark VI, 1971-80 MERCURY Capri, 1979 Colony Park, 1977-79 Cougar, 1980 Cougar XR7, 1977-80 Grand Marquis, 1977-80 Marquis, 1979-80 Monarch, 1979-80 Zephyr</t>
  </si>
  <si>
    <t>HONDA Accord Probe, 2010-11 Accord Crosstour, 2005-07 Accord Hybrid, 2001-18 Civic, 2003-15 Civic Hybrid, 2018 Clarity, 2012-15 Crosstour, 2002-18 CR-V, 2011-16 CR-Z, 2003-11 Element, 2007-18 Fit, 2016-18 HR-V, 2010-14 Insight, 2005-18 Odyssey, 2005-18 Pilot, 2006-19 Ridgeline, ACURA 2004 1.7EL, 2006-11 CSX, 2005 EL, 2013-18 ILX, 2003-18 MDX, 2007-18 RDX, 2005-12 RL, 2014-18 RLX, 2002-06 RSX, 2004-14 TL, 2015-18 TLX, 2004-14 TSX, 2004-07 ALFA ROMEO 147, DODGE 2001-05 Stratus Coupe, FIAT 500, 2007-08 Punto, 2007 Stilo, 2007-09 HYUNDAI Santa Fe, 2003-08 INFINITI FX45, 2009-13 FX50, 1996-01 I30, 2003-04 I35, 2003-10 M45, 2011-13 M56, 1997-06 Q45, 2014-18 Q70, 2015-18 Q70L, 1997-01 QX4, 2004-13 QX56, 2014 QX70, 2014-18 QX80, 2009-10 KIA Magentis, 2009-10 Optima, 2008-12 Rondo, 1995-02 Sportage, 1983-02 MAZDA 626, 1988-95 929, 1986-87 B2000 Pickup, 1987-93 B2200 Pickup, 1989-93 B2600 Pickup, 1995-02 Millenia, 1989-98 MPV, 1992-95 MX-3, 1995 MX-3 Precedia, 1988-97 MX-6, 2009-11 RX-8, 1999-02 MERCURY Villager, 1997-04 MITSUBISHI Diamante, 1993-12 Eclipse, 2018 Eclipse Cross, 1996-12 Eclipse Spyder, 2004-11 Endeavor, 1994-95 Expo, 1992-94 Expo LRV, 1993-09 Galant, 2007-09 Grandis, 2002-17 Lancer, 2003-05 Lancer Evolution, 2010-13 Lancer Sportback, 1994-96 Mighty Max Pickup, 1992-18 Mirage, 2017-18 Mirage G4, 1997-99 Montero Sport, 2007-18 Outlander, 2018 Outlander PHEV, 2011-18 Outlander Sport, 2011-18 RVR, 2003-04 Space Star, 1998-06 NISSAN Altima, 2005-18 Armada, 2005-10 Camiones, 1998-18 Frontier, 2009-18 GT-R, 1995-03 Maxima, 2003 Murano, 2012-18 NV1500, 2012-18 NV2500 HD, 2012-18 NV3500 HD, 1996-12 Pathfinder, 1998-04 Pickup, 1999-02 Quest, 2002-06 Sentra, 2004-18 Titan, 2016-18 Titan XD, 2007-08 Urvan, 2000-15 Xterra, 2002-03 X-Trail, 1992-95 PLYMOUTH Colt, 1992-94 Colt Vista, 1992-94 Laser, 2004-07 SATURN VUE, 2004-07 VUE Red Line, 2009-12 SUZUKI Equator</t>
  </si>
  <si>
    <t>CHEVROLET 2003-06 Avalanche 1500, 1998-02 Camaro, 1996-02 Cavalier, 2007-08 Cheyenne, 2004-12 Colorado, 1997-06 Corvette, 2003-06 Express 1500 Van, 2003-06 Express 2500 Van, 2003-06 Express 3500 Van, 2006 Impala SS, 1997-99 Malibu, 2006 Monte Carlo SS, 2004-06 Silverado 1500 Hybrid Pickup, 2003-06 Silverado 1500 Pickup, 2003-06 Silverado 1500 SS Pickup, 2003-06 Silverado 1500HD Pickup, 2003-04 Silverado 2500 Pickup, 2003-06 Silverado 2500HD Pickup, 2003 Silverado 3500 Chassis Cab, 2003-06 Silverado 3500 Pickup, 2003-06 Sonora, 2003-06 SSR, 2003-06 Suburban 1500, 2003-06 Suburban 2500, 2003-06 Tahoe, 2006 TrailBlazer, 2003-06 TrailBlazer EXT, 2006 TrailBlazer SS, 2003-06 W3500 Tilt Cab, 2003-06 W4500 Tilt Cab, BUICK Century 1975-76, Regal 1975-76, CADILLAC CTS 2004-06, 2003-06 Escalade, 2003-06 Escalade ESV, 2003-06 Escalade EXT, 2004-12 GMC Canyon, 2005-06 Envoy Denali, 2003-06 Envoy XL, 2004-05 Envoy XUV, 2003-06 Savana 1500 Van, 2003-06 Savana 2500 Van, 2003-06 Savana 3500 Van, 2005-06 Sierra 1500 Hybrid Pickup, 2001-06 Sierra 1500 Pickup, 2003-06 Sierra 1500HD Pickup, 2003-04 Sierra 2500 Pickup, 2003-06 Sierra 2500HD Pickup, 2003-06 Sierra 3500 Pickup, 2003 Sierra Chassis Cab, 2003-06 Sierra Denali Pickup, 2003-06 W3500 Tilt Cab, 2003-06 W4500 Tilt Cab, 2003-06 Yukon, 2003-06 Yukon XL 1500, 2003-06 Yukon XL 2500, 2003-06 HUMMER H2, 2003-06 ISUZU Ascender, 2006 i-280, 2007-08 i-290, 2003-06 NPR, 2003-06 NPR-HD</t>
  </si>
  <si>
    <t xml:space="preserve">CHEVROLET 2007-13 Avalanche, 2010-15 Camaro, 2011-17 Caprice PPV, 2008 Captiva, 2009-12 Colorado, 2006-13 Corvette, 2008-10 Equinox, 2007-14 Express 1500 Van, 2007-18 Express 2500 Van, 2007-18 Express 3500 Van, 2009-16 Express 4500 Van, 2013-16 Impala PPV, 2007-09 Impala SS, 2008-12 Malibu, 2007 Monte Carlo SS, 2007 Silverado 1500 Classic Pickup, 2007-13 Silverado 1500 Pickup, 2007 Silverado 1500HD Classic Pickup, 2007 Silverado 2500HD Classic Pickup, 2007-18 Silverado 2500HD Pickup, 2007 Silverado 3500 Classic Pickup, 2007-18 Silverado 3500HD Pickup, 2014-17 SS, 2007-14 Suburban 1500, 2007-13 Suburban 2500, 2016-18 Suburban 3500HD, 2007-14 Tahoe, 2008-13 Tahoe Hybrid, 2007-08 TrailBlazer, 2007-09 TrailBlazer SS, 2009-18 Traverse, 2007-09 W3500 Tilt Cab, 2007-10 W4500 Tilt Cab, BUICK Allure, 2008-09 Allure Super, 2008-10 Enclave, 2008-10 LaCrosse, 2008-09 LaCrosse Super, 2007 Rainier, 2007-15 CADILLAC CTS, 2007-14 Escalade, 2007-14 Escalade ESV, 2007-13 Escalade EXT, 2009-13 Escalade Hybrid, 2010 SRX, 2011-17 CHRYSLER 200, 2009-18 300, 2007-09 Cirrus, 2007-10 Sebring, 2009-10 Town &amp; Country, 2008-14 DODGE Avenger, 2007-12 Caliber, 2009-18 Challenger, 2009-18 Charger, 2013-16 Dart, 2015-18 Durango, 2009-10 Grand Caravan, 2009-18 Journey, 2009-11 Nitro, 2016-18 FIAT 500X, 2007-10 GMC Acadia, 2009-12 Canyon, 2007-09 Envoy Denali, 2007-14 Savana 1500 Van, 2007-18 Savana 2500 Van, 2007-18 Savana 3500 Van, 2009-16 Savana 4500 Van, 2007-14 Sierra, 2007 Sierra 1500 Classic Denali Pickup, 2007 Sierra 1500 Classic Pickup, 2007 Sierra 1500 Hybrid Pickup, 2007-13 Sierra 1500 Pickup, 2007 Sierra 1500HD Classic Pickup, 2007 Sierra 2500HD Classic Pickup, 2007-18 Sierra 2500HD Pickup, 2007 Sierra 3500 Classic Pickup, 2007-18 Sierra 3500HD Pickup, 2009-13 Sierra Denali Pickup, 2010 Terrain, 2007-08 W3500 Tilt Cab, 2007-09 W4500 Tilt Cab, 2007-14 Yukon, 2007-14 Yukon XL 1500, 2007-13 Yukon XL 2500, 2007-09 HUMMER H2, 2008-10 H3, 2009-10 H3T, 2007-17 ISUZU NPR, 2007-17 NPR-HD, 2014-18 JEEP Cherokee, 2007-18 Compass, 2015-18 Grand Cherokee, 2007-17 Patriot, 2015-18 Renegade, 2007-09 PONTIAC G6, 2008-09 G8, 2007-08 Grand Prix, 2008-09 Torrent, 2013-19 RAM 1500 Pickup, 2012-18 2500 Pickup, 2013-18 3500 Pickup, 2014-18 3500HD Chassis Cab, 2014-18 4500HD Chassis Cab, 2014-18 5500HD Chassis Cab, 2015-18 ProMaster City, 2009-10 SUZUKI Grand Vitara, 2007-09 XL-7, 2009-10 VOLKSWAGEN Routan, ALFA ROMEO 2017-18 Giulia, 2018 Stelvio, </t>
  </si>
  <si>
    <t>CHEVROLET Astra 2002-08, 2004-08 Aveo, 2006-08 Aveo5, 1991-05 Blazer, 1980-02 Camaro, 1980-85 Caprice, 1985-02 Cavalier, 1982-87 Celebrity, 1976-87 Chevette, 1994-12 Chevy, 1999-03 Chevy Pickup, 2002-06 Corsa, 2005-09 Equinox, 2000-14 Express 1500 Van, 2000-05 Express 2500 Van, 1980-05 Impala, 2004 Impala SS, 1987-95 LLV U.S. Postal Service, 1993-01 Lumina, 1992-96 Lumina APV, 1978-06 Malibu, 2004-06 Malibu Maxx, 2004-08 Meriva, 1978-05 Monte Carlo, 1978-03 Monza, 2004-10 Optra, 1999 P30 Van, 1983-90 S-10 Blazer, 1982-03 S-10 Pickup, 1999-03 S-10 Xtreme, 2007 Silverado 1500 Classic Pickup, 2000-13 Silverado 1500 Pickup, 1999 Tigra, 2004-08 Tornado, 2005-06 Uplander, 1997-05 Venture, BUICK Allure 2005-09, 1977-05 Century, 1980-90 Electra, 2005-09 LaCrosse, 1976-05 LeSabre, 2006-08 Lucerne, GMC 2000-05 Jimmy, 1999 P3500 Van, 1983-89 S-15 Jimmy, 1982-90 S-15 Pickup, 1985-05 Safari, 2000-14 Savana 1500 Van, 2000-05 Savana 2500 Van, 2007 Sierra 1500 Classic Pickup, 2000-13 Sierra 1500 Pickup, 1991-03 Sonoma Pickup, 1998-00 ISUZU Amigo, 1996-00 Hombre, 1991-94 Pickup, 1991-03 Rodeo, 2001-03 Rodeo Sport, 1990-91 Trooper, 1989 Trooper II, 1984-86 JEEP Cherokee, 1980-83 CJ5, 1980-86 CJ7, 1986 Comanche, 1981-85 Scrambler, 1984-86 Wagoneer,PONTIAC 2001-05 Aztek, 1978-05 Bonneville, 1977-81 Catalina, 1985-87 Fiero, 1977-02 Firebird, 1979-81 Firebird Trans Am, 2006-07 G3, 2005-06 G6, 1978-05 Grand Am, 1977-83 Grand LeMans, 1978-08 Grand Prix, 1982-83 J2000, 1984-85 J2000 Sunbird, 1980-81 Laurentian, 1977-93 LeMans, 1999-06 Montana, 1988-91 Optima, 1980-85 Parisienne, 1977-84 Phoenix, 1976-94 Sunbird, 1995-02 Sunfire, 1981-87 T1000, 1987-91 Tempest, 2006-09 Torrent, 1992-99 Trans Sport, 1977 Ventura, 2005-08 Wave, 1995-97 SAAB 900, 1995-97 9000, 1994-97 900 SE, 2005-06 SATURN Relay, 2004-08 SUZUKI Forenza, 2005-08 Reno, 2009 Swift, 2004-08 Swift+</t>
  </si>
  <si>
    <t>CHEVROLET 2017-18 Bolt EV, 2016-18 Camaro, 2016-18 Cruze, 2018 Equinox, 2014-18 Impala, 2016-18 Malibu, 2018 Traverse, 2016-18 Volt, 2017-18 GMC Acadia, 2018 Terrain, BUICK 2018 Enclave, 2016-18 Envision, 2017-18 LaCrosse, 2018 Regal Sportback, 2018 Regal TourX, 2013-18 CADILLAC ATS, 2016-18 CT6, 2017-18 CT6 Plug-In, 2015-18 CTS, 2017-18 XT5, 2013-18 XTS</t>
  </si>
  <si>
    <t>MAZDA 2003-08 Mazda6</t>
  </si>
  <si>
    <t>TOYOTA 2019 Avalon 3Cyl. 3.5L, 2018-2019 Camry 4Cyl. 2.5L, 2018-2019 Camry 6Cyl. 3.5L, 2018-2019 Camry hybrid 4Cyl. 2.5L, 2019-2020 Corolla 4Cyl. 2.0L, 2020 Corolla 4Cyl. 1.8L</t>
  </si>
  <si>
    <t>CHEVROLET 2002 Avalanche 1500, 2002 Avalanche 2500, 1999-02 Silverado 1500 Pickup, 2001-02 Silverado 1500HD Pickup, 1999-02 Silverado 2500 Pickup, 2001-02 Silverado 2500HD Pickup, 2001-02 Silverado 3500 Chassis Cab, 2001-02 Silverado 3500 Pickup, 2000-02 Suburban 1500, 2000-02 Suburban 2500, 2000-02 Tahoe, CADILLAC 2002 Escalade, 2002 Escalade EXT, 2001-02 GMC C3500HD Chassis Cab, 1999-02 Sierra 1500 Pickup, 2001-02 Sierra 1500HD Pickup, 1999-02 Sierra 2500 Pickup, 2001-02 Sierra 2500HD Pickup, 2001-02 Sierra 3500 Pickup, 2001 Sierra C3 Pickup, 2001-02 Sierra Chassis Cab, 2002 Sierra Denali Pickup, 2000-02 Yukon, 2000-02 Yukon XL 1500, 2000-02 Yukon XL 2500</t>
  </si>
  <si>
    <t>CHEVROLET 2016-2020 Malibu 4Cyl. 2.0L T, BUIK 2018-2020 Regal 4Cyl. 2.0L T, 2018-2020 Regal Tour X 4Cyl. 2.0L, CADILLAC 2019-2020 XT4 4Cyl. 2.0L T</t>
  </si>
  <si>
    <t>CHEVROLET 1974-94 Blazer, 1971-86 C10 Pickup, 1988-95 C1500 Pickup, 1992-95 C1500 Suburban, 1971-86 C20 Pickup, 1980 C20 Suburban, 1988-95 C2500 Pickup, 1992-95 C2500 Suburban, 1971-86 C30 Pickup, 1988-95 C3500 Pickup, 1991-95 C3500HD Chassis Cab, 1968-81 Camaro, 1968-90 Caprice, 1968-73 Chevelle, 1968 Chevy II, 1974-81 Corvette, 1973-74 G10 Van, 1973-74 G20 Van, 1973-96 G30 Van, 1968-85 Impala, 1971-86 K10 Pickup, 1988-95 K1500 Pickup, 1992-95 K1500 Suburban, 1971-85 K20 Pickup, 1988-95 K2500 Pickup, 1992-95 K2500 Suburban, 1971-85 K30 Pickup, 1988-95 K3500 Pickup, 1973-76 Laguna, 1973-83 Malibu, 1970-88 Monte Carlo, 1969-79 Nova, 1973 P10 Van, 1970-89 P20 Van, 1970-97 P30 Van, 1987 R10 Pickup, 1987-88 R10 Suburban, 1989-91 R1500 Suburban, 1987-88 R20 Pickup, 1987-88 R20 Suburban, 1989-91 R2500 Suburban, 1987-88 R30 Pickup, 1989-91 R3500 Pickup, 1971-86 Suburban, 1995 Tahoe, 1987 V10 Pickup, 1987-88 V10 Suburban, 1989-91 V1500 Suburban, 1987 V20 Pickup, 1987-88 V20 Suburban, 1989-91 V2500 Suburban, 1987-88 V30 Pickup, 1989-91 V3500 Pickup, 1993-95 W4 Tilt Cab, BUICK 1977-87 Regal, 1977-78 Riviera, 1975-79 Skylark, CADILLAC 1980-93 Commercial Chassis, 1975-78 GMC C15 Pickup, 1975-78 C15 Suburban, 1971-74 C15/C1500 Pickup, 1971-74 C15/C1500 Suburban, 1979-94 C1500 Pickup, 1979-95 C1500 Suburban, 1975-78 C25 Pickup, 1975-78 C25 Suburban, 1971-74 C25/C2500 Pickup, 1971-74 C25/C2500 Suburban, 1979-94 C2500 Pickup, 1979-95 C2500 Suburban, 1975-78 C35 Pickup, 1971-74 C35/C3500 Pickup, 1979-94 C3500 Pickup, 1978-87 Caballero, 1975-76 G25 Van, 1976 G35 Van, 1973-74 G35/G3500 Van, 1989-96 G3500 Van, 1973-91 Jimmy, 1975-78 K15 Pickup, 1975-78 K15 Suburban, 1971-74 K15/K1500 Pickup, 1971-74 K15/K1500 Suburban, 1979-94 K1500 Pickup, 1979-95 K1500 Suburban, 1975-78 K25 Pickup, 1975-78 K25 Suburban, 1971-74 K25/K2500 Pickup, 1971-74 K25/K2500 Suburban, 1979-94 K2500 Pickup, 1979-95 K2500 Suburban, 1977-78 K35 Pickup, 1971-74 K35/K3500 Pickup, 1979-94 K3500 Pickup, 1971-72 P15/P1500 Van, 1979 P1500 Van, 1971-74 P25/P2500 Van, 1983-89 P2500 Van, 1975-78 P35 Van, 1971-74 P35/P3500 Van, 1979-97 P3500 Van, 1987 R1500 Pickup, 1987-91 R1500 Suburban, 1987 R2500 Pickup, 1987-91 R2500 Suburban, 1987-91 R3500 Pickup, 1995 Sierra 1500 Pickup, 1995 Sierra 2500 Pickup, 1995 Sierra 3500 Pickup, 1971-77 Sprint, 1987 V1500 Pickup, 1987-91 V1500 Suburban, 1987 V2500 Pickup, 1987-91 V2500 Suburban, 1987-91 V3500 Pickup, 1995 W4 Tilt Cab, 1992-95 Yukon, 1993-95 ISUZU NPR, 1977-90 OLDSMOBILE Custom Cruiser, 1975-81 Cutlass, 1980-84 Cutlass Calais, 1980-83 Cutlass Cruiser, 1980-87 Cutlass Salon, 1980-88 Cutlass Supreme, 1977-83 Delta 88, 1984-85 Delta 88 Royale, 1980-83 Ninety-Eight, 1982-84 Ninety-Eight Regency, 1975-79 Omega, 1978-86 PONTIAC Bonneville, 1977-81 Catalina, 1978-81 Firebird, 1980-81 Firebird Trans Am, 1979-80 Grand Am, 1976-83 Grand LeMans, 1979-87 Grand Prix, 1971-81 Laurentian, 1976-81 LeMans, 1971-86 Parisienne, 1977-79 Phoenix, 1987-89 Safari Wagon, 1975-77 Ventura</t>
  </si>
  <si>
    <t>CHEVROLET 1991-94 Blazer, 1981 Camaro, 1981-84 Caprice, 1981-84 Impala, 1981-83 Malibu, 1981-84 Monte Carlo, 1986-94 S-10 Blazer, 1986-95 S-10 Pickup, BUICK 1981 Century, 1982 LeSabre, 1981-82 Regal, 1985-87 CADILLAC Commercial Chassis, GMC 1986-94 S-15 Jimmy, 1986-90 S-15 Pickup, 1985-94 Safari, 1991-95 Sonoma Pickup, 1991-94 ISUZU Pickup, 1991-92 Rodeo, 1990-91 Trooper, 1989 Trooper II, 1986-89 NISSAN D21 Pickup, 1987-88 Pathfinder, 1991-92 OLDSMOBILE Bravada, 1981 Cutlass, 1982 Cutlass Calais, 1982 Cutlass Cruiser, 1981-82 Cutlass Supreme, 1981-82 Delta 88, 1990-95 Silhouette</t>
  </si>
  <si>
    <t>NISSAN 2007-09 350Z, 2009-18 370Z, INFINITI 2008-12 EX35, 2013 EX37, 2011-12 G25, 2007-08 G35 Sedan, 2008-13 G37, 2012-13 IPL G, 2015 Q40, 2014-16 Q60, 2014-17 QX50</t>
  </si>
  <si>
    <t>CHEVROLET 2005-09 Equinox, 2008-12 Malibu, 2008-10 Malibu Hybrid, BUICK 2006-11 Lucerne, 2006-11 CADILLAC DTS, 2007-10 PONTIAC G6, 2006-09 Torrent, 2007-10 SATURN Aura, 2007-08 Aura Green Line Hybrid, 2009 Aura Hybrid, 2002-07 VUE, 2007 VUE Green Line Hybrid, 2004-07 VUE Red Line, 2007-09 SUZUKI XL-7</t>
  </si>
  <si>
    <t>CHEVROLET 1994-96 Caprice, 2000-05 Impala, 1994-04 Impala SS, 2000-05 Monte Carlo, BUICK 2005-09 Allure, 1999-05 Century, 1994-96 Commercial Chassis, 2005-09 LaCrosse, 1992-05 LeSabre, 1991-05 Park Avenue, 1999-04 Regal, 1995-99 Riviera, 1994-96 Roadmaster, 1993 CADILLAC Allante, 1988-96 Commercial Chassis, 1988-99 DeVille, 1994 DeVille Concours, 1988-02 Eldorado, 1988-96 Fleetwood, 1988-89 Fleetwood (FWD), 1988-97 Seville, 1993 Sixty Special, 1995-99 OLDSMOBILE Aurora, 1996-99 Eighty-Eight, 1992-95 Eighty-Eight Royale, 1999-02 Intrigue, 1996-99 LSS, 1996 Ninety-Eight, 1991-94 Ninety-Eight Regency, 1995 Ninety-Eight Regency Elite, 1997-98 Regency, 1992-05 PONTIAC Bonneville, 1999-08 Grand Prix</t>
  </si>
  <si>
    <t>TOYOTA 1988-95 4Runner, 1985-92 Cressida, 1987-89 MR-2, 1988-95 Pickup Truck, 1986-92 Supra, PASSPORT 1989-90 Pickup Truck, 1989-91 Trooper II</t>
  </si>
  <si>
    <t>CHEVROLET 1990-93 Beretta, 1992-05 Cavalier, 1992-93 Corsica, 1992-96 Lumina APV, BUICK 1989-93 Century, 1986-90 Electra, 1986-91 LeSabre, 1988-91 Reatta, 1986-93 Riviera, 1989-93 Skylark, 1992-93 OLDSMOBILE Achieva, 1989-91 Cutlass Calais, 1989-93 Cutlass Ciera, 1990-91 Cutlass Supreme, 1986-88 Delta 88 Royale, 1989-91 Eighty-Eight Royale, 1986-90 Ninety-Eight Regency, 1992-96 Silhouette, 1986-92 Toronado, 1989-92 Toronado Trofeo, 1987-91 PONTIAC Bonneville, 1989-93 Grand Am, 1990-91 Grand Prix, 1992-94 Sunbird, 1995-05 Sunfire, 1990-91 Tempest, 1992-96 Trans Sport</t>
  </si>
  <si>
    <t>TOYOTA 1989-00 4Runner, 1989-95 Pickup Truck, 1991-97 Previa, 1995-04 Tacoma, ISUZU 1991-92 Impulse, 1992-95 MAZDA 929</t>
  </si>
  <si>
    <t>CHEVROLET 2002-03 Avalanche 1500, 2002-03 Avalanche 2500, 1987-89 Beretta, 1987-96 Blazer, 1988-99 C1500 Pickup, 1992-99 C1500 Suburban, 1988-00 C2500 Pickup, 1992-99 C2500 Suburban, 1988-00 C3500 Pickup, 1991-02 C3500HD Chassis Cab, 1984-92 Camaro, 1985-89 Caprice, 1983-91 Cavalier, 1984-88 Celebrity, 1984-85 Citation II, 1987-89 Corsica, 1985-96 Corvette, 1985-87 El Camino, 2003-04 Express 1500 Van, 2003-04 Express 2500 Van, 2003-04 Express 3500 Van, 1987-95 G10 Van, 1987-95 G20 Van, 1987-96 G30 Van, 1985 Impala, 1988-99 K1500 Pickup, 1992-99 K1500 Suburban, 1988-00 K2500 Pickup, 1992-99 K2500 Suburban, 1988-00 K3500 Pickup, 2003-06 Kodiak C4500, 2003-06 Kodiak C5500, 1987-95 LLV U.S. Postal Service, 1990-91 Lumina, 1985-88 Monte Carlo, 1987-89 P20 Van, 1987-99 P30 Van, 1987 R10 Pickup, 1987-88 R10 Suburban, 1989-91 R1500 Suburban, 1987-88 R20 Pickup, 1987-88 R20 Suburban, 1989-91 R2500 Suburban, 1987-88 R30 Pickup, 1989-91 R3500 Pickup, 1985-94 S-10 Blazer, 1985-96 S-10 Pickup, 1999-06 Silverado 1500 Pickup, 2003 Silverado 1500 SS Pickup, 2001-03 Silverado 1500HD Pickup, 1999-03 Silverado 2500 Pickup, 2001-03 Silverado 2500HD Pickup, 2001-03 Silverado 3500 Chassis Cab, 2001-03 Silverado 3500 Pickup, 2000-03 Suburban 1500, 2000-03 Suburban 2500, 1995-03 Tahoe, 1987 V10 Pickup, 1987-88 V10 Suburban, 1989-91 V1500 Suburban, 1987 V20 Pickup, 1987-88 V20 Suburban, 1989-91 V2500 Suburban, 1987-88 V30 Pickup, 1989-91 V3500 Pickup, 1999-03 W3500 Tilt Cab, 1993-98 W4 Tilt Cab, 1999-03 W4500 Tilt Cab, 1984-88 BUICK Century, 1986-90 Electra, 1986-91 LeSabre, 1988-89 Reatta, 1984-91 Regal, 1984-89 Riviera, 1982-89 Skyhawk, 1985-91 Skylark, 1986-87 Somerset, 1985 Somerset Regal, 1987-92 CADILLAC Allante, 1983-88 Cimarron, 1986-90 Commercial Chassis, 1986-90 DeVille, 1986-89 Eldorado, 1999-03 Escalade, 2003 Escalade ESV, 2002-03 Escalade EXT, 1987-90 Fleetwood, 1986-89 Fleetwood (FWD), 1986-89 Seville, 1988-99 GMC C1500 Pickup, 1992-99 C1500 Suburban, 1988-00 C2500 Pickup, 1992-99 C2500 Suburban, 1988-00 C3500 Pickup, 1996-02 C3500HD Chassis Cab, 1985-87 Caballero, 1987-95 G1500 Van, 1987-95 G2500 Van, 1987-96 G3500 Van, 1987-96 Jimmy, 1988-99 K1500 Pickup, 1992-99 K1500 Suburban, 1988-00 K2500 Pickup, 1992-99 K2500 Suburban, 1988-00 K3500 Pickup, 1988-89 P2500 Van, 1987-99 P3500 Van, 1985-90 P4500 Van, 1987 R1500 Pickup, 1987-91 R1500 Suburban, 1987 R2500 Pickup, 1987-91 R2500 Suburban, 1987-91 R3500 Pickup, 1985-94 S-15 Jimmy, 1985-90 S-15 Pickup, 1985-05 Safari, 2003-04 Savana 1500 Van, 2003-04 Savana 2500 Van, 2003 Savana 3500 Van, 1995-06 Sierra 1500 Pickup, 2001-03 Sierra 1500HD Pickup, 1995-03 Sierra 2500 Pickup, 2001-03 Sierra 2500HD Pickup, 1995-03 Sierra 3500 Pickup, 2001 Sierra C3 Pickup, 2001-03 Sierra Chassis Cab, 2002-03 Sierra Denali Pickup, 1991-96 Sonoma Pickup, 1991-92 Syclone, 2001-06 Topkick C4500, 2001-06 Topkick C5500, 1992-93 Typhoon, 1987 V1500 Pickup, 1987-91 V1500 Suburban, 1987 V2500 Pickup, 1987-91 V2500 Suburban, 1987-91 V3500 Pickup, 1998-03 W3500 Tilt Cab, 1995-97 W4 Tilt Cab, 1998-03 W4500 Tilt Cab, 1992-03 Yukon, 1999-00 Yukon Denali, 2000-03 Yukon XL 1500, 2000-03 Yukon XL 2500, 1995-96 HUMMER Hummer, 1996 ISUZU Hombre, 1993-02 NPR, 1998-02 NPR-HD, 1991-09 JAGUAR Vanden Plas, 2002-03 XJ Sport, 2002-03 XJ Super, 1993-96 XJ12, 1991-97 XJ6, 1997 XJ6 L, 1998-09 XJ8, 1998-09 XJ8 L, 1995-09 XJR, 1993 XJRS, 1992-96 XJS, 1997-06 XK8, 2000-06 XKR, 1993 LAND ROVER Defender 110, 1994-97 Defender 90, 1994-98 Discovery, 1999 Discovery Series I, 1991-02 Range Rover, 1993 Range Rover County LWB, 1991-96 OLDSMOBILE Bravada, 1985-87 Calais, 1988-91 Cutlass Calais, 1984-88 Cutlass Ciera, 1987-88 Cutlass Cruiser, 1988-91 Cutlass Supreme, 1986-88 Delta 88 Royale, 1989-91 Eighty-Eight Royale, 1982-88 Firenza, 1986-90 Ninety-Eight Regency, 1984 Omega, 1986-89 Toronado, 1989 Toronado Trofeo, 1989-93 PASSPORT Optima, 1984-90 PONTIAC 6000, 1986-91 Bonneville, 1984-88 Fiero, 1984-92 Firebird, 1985-89 Firebird Trans Am, 1985-91 Grand Am, 1986-91 Grand Prix, 1982-83 J2000, 1984-85 J2000 Sunbird, 1988-93 LeMans, 1988-91 Optima, 1985-86 Parisienne, 1984 Phoenix, 1985-91 Sunbird, 1987-89 Tempest</t>
  </si>
  <si>
    <t xml:space="preserve">CHEVROLET 1998-04 Tracker, CHRYSLER Cirrus 1995-00, 1990 Imperial, 1982-90 LeBaron, 2000-02 Neon, 1983-90 New Yorker, 2008 Pacifica, 1987-94 Phantom, 2001-10 PT Cruiser, 2006 Sebring, 1996-05 Sebring Convertible, 2001-05 Sebring Sedan, 1989-90 TC Maserati, 1982-10 Town &amp; Country, 2000-03 Voyager, DODGE 1984-07 Caravan, 1983-87 Charger, 1986 Charger 2.2, 1988-89 D100 Pickup, 1988-90 D150 Pickup, 1988-90 D250 Pickup, 1987-90 Dakota, 1984-90 Daytona, 1988-90 Dynasty, 1987-10 Grand Caravan, 1985-89 Lancer, 1984-88 Mini Ram Van, 1995-05 Neon, 1981-90 Omni, 1981-85 Omni 024, 1983-84 Omni Charger, 1982-84 Rampage Pickup, 1987-90 Shadow, 1986-87 Shelby Charger, 1989-90 Spirit, 1995-00 Stratus, 2001-06 Stratus Sedan, 2003-05 SX, 1989 W100 Pickup, 1989-90 W150 Pickup, FORD 2009-11 Crown Victoria, 2018 EcoSport, 2012-18 Edge, 2005-18 Escape, 2009-12 Escape Hybrid, 2012-18 Explorer, 1998-18 Fiesta, 2003-18 Focus, 2006-18 Fusion, 2013-18 Fusion Energi, 2010-18 Fusion Hybrid, 2015-18 Mustang, 2005-11 Ranger, 2014-18 Special Service Police Sedan, 2013-18 Taurus, 2010-18 Transit Connect, 1989-97 GEO Metro, 1989-97 Tracker, 1989-91 ISUZU NPR, 2016-18 JAGUAR XE, 2013-15 XF, 2002-05 JEEP Liberty, 2003-06 TJ, 2003-11 Wrangler, 2007-11 Wrangler Unlimited, 2015-18 LAND ROVER Discovery Sport, 2013-15 LR2, 2012-18 Range Rover Evoque, 1990-91 LEXUS ES250, 1992-03 ES300, 2004-06 ES330, 1993-05 GS300, 1998-00 GS400, 2001-07 GS430, 2003-09 GX470, 2001-05 IS300, 2002-05 IS300 SportCross, 1990-00 LS400, 2001-06 LS430, 1997 LX450, 1998-07 LX470, 1999-03 RX300, 2004-06 RX330, 2006-08 RX400h, 1992-00 SC300, 1992-00 SC400, 2002-10 SC430, 2015-18 LINCOLN MKC, 2013-16 MKT, 2011-18 MKZ, 2006-10 MAZDA B2300 Pickup, 2010-12 CX-7, 2004-13 Mazda3, 2010-13 Mazda3 MazdaSpeed, 2009-13 Mazda3 Sport, 2009-17 Mazda5, 2009-13 Mazda6, 2006-15 MX-5, 2006-15 MX-5 Miata, 2005-11 Tribute, 2005-11 MERCURY Mariner, 2009-11 Mariner Hybrid, 2006-11 Milan, 2010-11 Milan Hybrid, 1993-01 NISSAN Estacas, 1991 PASSPORT Saab, PONTIAC 1994-97 Sunrunner, 1967-73 SAAB 95, 1967-73 96, 1973-80 99, 1979-98 900, 1986-98 9000, 1981-98 900 S, 1994-98 900 SE, 2000-03 9-3 SE, 2000-02 9-3 Viggen, 2000-01 9-5 2.3t, 2000-05 9-5 Aero, 2004-05 9-5 Arc 2.3t, 2002 9-5 Arc 3.0t, 2002-05 9-5 Linear 2.3t, 1967 Monte Carlo, 1968-74 Sonett, 1999-02 43346, 1999-09 43348, 1991-92 SATURN SC Coupe, 1993-02 SC1 Coupe, 1993-02 SC2 Coupe, 1991-02 SL Sedan, 1991-02 SL1 Sedan, 1991-02 SL2 Sedan, 1993-99 SW1 Wagon, 1993-01 SW2 Wagon, 1995-01 SUZUKI Esteem, 1985-88 Forsa, 1999-08 Grand Vitara, 1981-82 LJ80, 1981-82 LJ81, 1985 SA310, 1985-95 Samurai, 1989-98 Sidekick, 1985 SJ140, 1980-85 SJ410, 1985 SJ413, 1989-00 Swift, 2004 Vitara V6, 1996-98 X-90, 2001-06 XL-7, 1984-10 TOYOTA 4Runner, 1995-04 Avalon, 1983-06 Camry, 1983-87 Corolla, 1987 Corolla FX, 1987 Corolla FX16, 1975-82 Corona, 1978-92 Cressida, 2007-09 FJ Cruiser, 2004-09 Hiace, 2001-07 Highlander, 2006-10 Highlander Hybrid, 2004-08 Hi-Lux, 1996-07 Land Cruiser, 1979-95 Pickup Truck, 1991-97 Previa, 2001-09 Sequoia, 1998-06 Sienna, 1999-08 Solara, 1979-98 Supra, 1993-98 T100 Pickup, 1995-18 Tacoma, 2005-08 Tacoma X-Runner, 1980-84 Tercel, 2000-12 Tundra, 2006-08 VOLKSWAGEN Cross Fox, 2004-09 Lupo, 2003-07 Polo, 2009-10 Routan, ALFA ROMEO 1994-95 164, </t>
  </si>
  <si>
    <t>KIA 2016-2018 Sorento 4Cyl. 2.0L T, 2016-2019 Sorento 4Cyl. 2.4L, 2016-2019 Sorento 6Cyl. 3.3L.</t>
  </si>
  <si>
    <t>MAZDA 2016-2019 Mazda CX-3 4Cyl. 2.0L, TOYOTA 2019 Yaris 4Cyl. 1.5L, 2017-2019 Yaris 4Cyl. 1.5L.</t>
  </si>
  <si>
    <t>CHRYSLER 2011-2020 300 6Cyl. 3.6L, 2012-2014 300 8Cyl. 6.4L, 2011-2020 300 8Cyl. 5.7L, 2013 300 8Cyl. 6.4L, 2011-2019 Challenger 8Cyl. 5.7L, 2011-2019 Challenger 6Cyl. 3.6L, 2011-2014 Challenger 8Cyl. 6.4L, 2015-2019 Challenger 8Cyl. 6.4L, 2015-2019 Challenger 8Cyl. 6.2L, 2012-2014 Challenger 8Cyl. 6.4L, 2011-2019 Challenger 6Cyl. 3.6L, 2011-2019 Challenger 8Cyl. 5.7L, 2015-2019 Challenger 8Cyl. 6.4L, 2015-2019 Challenger 8Cyl. 6.2L.</t>
  </si>
  <si>
    <t>NISSAN 2009-2013 Versa 4Cyl. 1.6L, 2007-2012 Versa 4Cyl. 1.8L.</t>
  </si>
  <si>
    <t>MAZDA 2010-2013 Mazda 3 4Cyl. 2.0L, 2010-2013 Mazda 3 4Cyl. 2.5L, 2010-2013 Mazda 3 Speed 4Cyl. 2.3L T.</t>
  </si>
  <si>
    <t>CADILLAC 1999-00 Escalade, 1996-99 CHEVROLET C1500 Pickup, 1996-99 C1500 Suburban, 1996-00 C2500 Pickup, 1996-99 C2500 Suburban, 1996-00 C3500 Pickup, 1996-00 C3500HD Chassis Cab, 1996-99 K1500 Pickup, 1996-99 K1500 Suburban, 1996-00 K2500 Pickup, 1996-99 K2500 Suburban, 1996-00 K3500 Pickup, 1996-00 Tahoe, 1998-99 GMC C1500 Pickup, 1996-99 C1500 Suburban, 1998-00 C2500 Pickup, 1996-99 C2500 Suburban, 1998-00 C3500 Pickup, 1996-00 C3500HD Chassis Cab, 1998-99 K1500 Pickup, 1996-99 K1500 Suburban, 1998-00 K2500 Pickup, 1996-99 K2500 Suburban, 1998-00 K3500 Pickup, 1996-97 Sierra 1500 Pickup, 1996-97 Sierra 2500 Pickup, 1996-97 Sierra 3500 Pickup, 1996-00 Yukon, 1999-00 Yukon Denali</t>
  </si>
  <si>
    <t xml:space="preserve">NISSAN 1990-96 300ZX, 2011-17 Juke, 2000-01 Lucino GSR, 2008-13 Rogue, 2014-15 Rogue Select, 2007-18 Sentra, 1997-09 Tsuru, INFINITI 2008-12 FX35, 2013 FX37, 2009-13 FX50, 2011-13 M56, 2016-18 Q50, 2017-18 Q60, 2014-18 Q70, 2015-18 Q70L, 2014-17 QX70, </t>
  </si>
  <si>
    <t xml:space="preserve">NISSAN 1977-81 810, 1980-88 200SX, 1975-78 280Z, 1979-83 280ZX, 1990-96 300ZX, 1986-94 D21 Pickup, 1981-84 Maxima, 1987-95 Pathfinder, 1995-96 Pickup, 1993-98 Quest, 1987-88 Van, 1989 PASSPORT Impulse, 1971-73 VOLVO 142, 1971-73 144, 1971-73 145, 1971-75 164, 1971-73 1800, 1969-71 JAGUAR XJ, 1973-79 XJ12, 1972-79 XJ6, 1976-79 XJS, 1971 XK-E, 1995-02 MAZDA 626, 1995-97 MX-6, 1993-98 MERCURY Villager, FORD 1995-97 Probe, 1983-89 ISUZU Impulse, </t>
  </si>
  <si>
    <t xml:space="preserve">HONDA 1994-97 Accord, 1995-00 Civic, 1997-01 CR-V, 1995-97 del Sol, 1995-98 Odyssey, 1997-01 Prelude, ACURA 1997-00 1.6EL, 2001 1.7EL, 1997 2.2CL, 1998-99 2.3CL, 1995-98 2.5TL, 1997-99 3.0CL, 1996-98 3.2TL, 1996-98 3.5RL, 1994-01 Integra, 1996-99 ISUZU Oasis, </t>
  </si>
  <si>
    <t>HYUNDAI 1995-01 Sonata, 2001 XG300, 2002-04 XG350, 2001-02 KIA Magentis, 2001-06 Optima, 1988-02 TOYOTA 4Runner, 1988-95 Pickup Truck, 1993-98 T100 Pickup, 1995-04 Tacoma, 1993-97 LEXUS GS300, 1990-94 LS400, 1992-98 SC300, 1992-98 SC400,</t>
  </si>
  <si>
    <t>SAAB 2006-2007 9-3 6Cyl. 2.8L T, 2010-2011 9-3 4Cyl. 2.0L T, 2008 9-3 6Cyl. 2.8L T, 2009-2010 9-3 6Cyl. 2.8L T, 2006-2009 9-3 4Cyl. 2.0L T, 2004-2005 9-3 Aero 4Cyl. 2.0L T, 2003-2005 9-3 Arc 4Cyl. 2.0L T, 2003-2005 9-3 Linear  4Cyl. 2.0L T, 2008 9-3 Turbo X 6Cyl. 2.8L T, 2003 9-3 Vector 4Cyl. 2.0L T, 2010-2011 9-3X 4Cyl. 2.0L T, 2011 9-4X 6Cyl. 2.8L, 2011 9-4X 6Cyl. 3.0L.</t>
  </si>
  <si>
    <t xml:space="preserve">CHEVROLET Cruze 4Cyl. 1.4L T 2013-2016, Cruze 4Cyl. 1.8L 2013-2016, Sonic 4Cyl. 1.4L T 2013-2020, Sonic 4Cyl. 1.8L 2013-2018, Trax 4Cyl. 1.4L T 2015-2020, Trax 4Cyl. 1.8L 2013-2019, BUICK Encore 4Cyl. 1.4L T 2013-2020, </t>
  </si>
  <si>
    <t>CHEVROLET Avalanche 1500, 1978-81 C10 Pickup, 1980-90 Caprice, 2004-12 Colorado, 2010-12 Colorado Chassis Cab, 1983-84 El Camino, 1980-11 Impala, 1982-10 Malibu, 2008 Malibu Classic, 2007 Malibu Maxx, 2006-07 Malibu Maxx SS, 2006-07 Malibu SS, 1982-07 Monte Carlo, 1999-02 Silverado 1500 Pickup, 2001-02 Silverado 1500HD Pickup, 1999-02 Silverado 2500 Pickup, 2001-02 Silverado 2500HD Pickup, 2001-02 Silverado 3500 Chassis Cab, 2001-02 Silverado 3500 Pickup, 1979-80 Suburban, 2000-02 Suburban 1500, 2000-02 Suburban 2500, 2000-02 Tahoe, 2002-09 TrailBlazer, 2002-06 TrailBlazer EXT, 2006-09 Uplander, BUICK Allure 6Cyl. 3.6L 2005-2007, LaCrosse 6Cyl. 3.6L 2005-2007, 1973-87 Regal, CADILLAC 2002 Escalade, 2002 Escalade EXT, 2004-09 SRX, 2005-10 STS, 2004-09 XLR, 1980-82, 1978 GMC C15 Pickup, 1978 C15 Suburban, 1969 C15/C1500 Pickup, 1969 C15/C1500 Suburban, 1979-81 C1500 Pickup, 1979-81 C1500 Suburban, 1969 C25/C2500 Pickup, 1969 C25/C2500 Suburban, 1980 C2500 Suburban, 1969 C35/C3500 Pickup, 1983-84 Caballero, 2004-12 Canyon, 2010-12 Canyon Chassis Cab, 2002-09 Envoy, 2002-06 Envoy XL, 2004-05 Envoy XUV, 1969 K15/K1500 Pickup, 1969 K15/K1500 Suburban, 1969 K25/K2500 Pickup, 1969 K25/K2500 Suburban, 1969 K35/K3500 Pickup, 1999-02 Sierra 1500 Pickup, 2001-02 Sierra 1500HD Pickup, 1999-02 Sierra 2500 Pickup, 2001-02 Sierra 2500HD Pickup, 2001-02 Sierra 3500 Pickup, 2001 Sierra C3 Pickup, 2001-02 Sierra Chassis Cab, 2002 Sierra Denali Pickup, 2000-02 Yukon, 2000-02 Yukon XL 1500, 2000-02 Yukon XL 2500, 2006-10 HUMMER H3, 2009-10 H3T, 1970-74 INTERNATIONAL IHC Pickups, 1971-74 Metro, 1971-72 Scout II, 1970-74 Travelall, 2003-08 ISUZU Ascender, 2006 i-350, 2007-08 i-370, 1979-83 JEEP Cherokee, 1974-83 CJ5, 1975 CJ6, 1976-86 CJ7, 1984-86 Grand Wagoneer, 1969-86 J Series Pickups, 1981-85 Scrambler, 1980-83 Wagoneer, 1968-71 OLDSMOBILE 442, 1995-03 Aurora, 2002-04 Bravada, 1971-90 Custom Cruiser, 1968-81 Cutlass, 1980-84 Cutlass Calais, 1980-83 Cutlass Cruiser, 1980-87 Cutlass Salon, 1980-88 Cutlass Supreme, 1976-77 Cutlass Vista Cruiser, 1968 Delmont 88, 1968-83 Delta 88, 1984-85 Delta 88 Royale, 1968-72 F-85, 1968-83 Ninety-Eight, 1982-84 Ninety-Eight Regency, 1973-77 Omega, 1968-85 Toronado, 1968-75 Vista Cruiser, 1967-05 PONTIAC Bonneville, 1967-81 Catalina, 1967-70 Executive, 1967-79 Firebird, 1969-79 Firebird Trans Am, 2006-10 G6, 1973-75 Grand Am, 1975-83 Grand LeMans, 1967-84 Grand Prix, 1971-75 Grandville, 1967-73 GTO, 1971-81 Laurentian, 1967-77 LeMans, 2006-09 Montana, 1971-86 Parisienne, 1977 Phoenix, 1987-89 Safari Wagon, 1967-70 Tempest, 1971-77 Ventura, 2005-09 SAAB 9-7X, 2007-08 SATURN Aura, 2006-07 Relay, 2008-10 VUE, 1999-00 SHELBY Series 1</t>
  </si>
  <si>
    <t>CHEVROLET 2010-15 Camaro, 2012-17 Caprice PPV, 2015-16 Colorado, CADILLAC 2013-15 ATS, 2004-15 CTS, 2004-11 SRX, 2005-11 STS, 2015-16 GMC Canyon, 2001-02 OLDSMOBILE Aurora, 1999-02 Intrigue, 2008-09 PONTIAC G8, 2008 SAAB 9-3 TurboX, 2011 9-4X, 2006-10 43346, 2010-11 43348</t>
  </si>
  <si>
    <t>CHRYSLER 2008-14 300, 2008 Cirrus, 2008-09 DODGE Avenger, 2008-09 Caliber, 2008-18 Challenger, 2008-18 Charger, 2008-10 Dakota, 2008-18 Durango, 2009, 2009 Journey, 2008 Magnum, 2008-10 Ram 1500 Pickup, 2008-10 Ram 2500 Pickup, 2008-09 Ram 3500 Pickup, 2008-09 Ram 3500HD Chassis Cab, 2008-17 Viper, CADILLAC 2006-09 STS-V, 2006-09 XLR-V, 1994-96 FORD Bronco, 1995-00 Contour, 1992-11 Crown Victoria, 2003-05 E-150 Club Wagon, 1994-14 E-150 Econoline, 1997-02 E-150 Econoline Club Wagon, 1994-14 E-250 Econoline, 2004-05 E-250 Super Duty Econoline, 1994-98 E-350 Econoline, 1999-02 E-350 Econoline Club Wagon, 1999-18 E-350 Super Duty Econoline, 1999-17 E-450 Super Duty Econoline, 2002-03 E-550 Super Duty Econoline, 1996-99 Econoline Super Duty, 2001-08 Escape, 2000-05 Excursion, 1997-14 Expedition, 2007-14 Expedition EL, 1996-10 Explorer, 2001-03 Explorer Sport, 2001-10 Explorer Sport Trac, 2004 F-150 Heritage Pickup, 1994-14 F-150 Pickup, 2010-14 F-150 SVT Raptor, 1994-99 F-250 Pickup, 1999-18 F-250 Super Duty Pickup, 1994-97 F-350 Pickup, 2014-16 F-350 Super Duty Chassis Cab, 1999-18 F-350 Super Duty Pickup, 1999-18 F-450 Super Duty Chassis Cab, 2011 F-450 Super Duty Pickup, 1999-18 F53 Stripped Chassis, 1999-18 F-550 Super Duty Chassis Cab, 2011-18 F59 Stripped Chassis, 2005-07 Five Hundred, 2005-07 Freestyle, 2006-09 Fusion, 1991-04 Grand Marquis, 2001-07 Mondeo, 1996-14 Mustang, 1995-00 Mystique, 2001-11 Ranger, 1996-01 Sable, 1996-05 Taurus, 1994-97 Thunderbird, 2008-10 JEEP Commander, 2008-18 Grand Cherokee, 2005-09 LAND ROVER LR3, 2003-05 LINCOLN Aviator, 2002 Blackwood, 1995-02 Continental, 2006-08 Mark LT, 1993-98 Mark VIII, 1998-14 Navigator, 1991-11 Town Car, 2006 Zephyr, 2001-10 MAZDA B4000 Pickup, 2003-08 Mazda6, 2000-06 MPV, 2001-08 Tribute, 1999-02 MERCURY Cougar, 1994-97 Cougar XR7, 1992-11 Grand Marquis, 2003-04 Marauder, 2005-08 Mariner, 2006-09 Milan, 2005-07 Montego, 1997-10 Mountaineer, 1995-00 Mystique, 1996-05 Sable, 2011-12 RAM 1500 Pickup, 2011-12 2500 Pickup, 2011-12 3500 Pickup, 2011 Dakota, 2013-14 SRT Viper, 2011-12 VPG MV-1</t>
  </si>
  <si>
    <t>NISSAN 1993-97 Altima, 1986-94 D21 Pickup, 1976-78 F10, 1997-99 Lucino, 1996-01 Lucino GSE, 1985-94 Maxima, 1984-91 Micra, 1987-95 Pathfinder, 1995-97 Pickup, 1993-98 Quest, 1986-89 Sakura, 1982-99 Sentra, 1993-04 Tsubame, 1988-09 Tsuru, 1984-89 Tsuru I, 1986-91 Tsuru II, 1987-88 Van, 1980-87 SUBARU Brat, 1980-89 DL, 1980-89 GL, 1985-89 GL Hatchback, 1985-89 GL-10, 1980-82 GLF, 1990-94 Loyale, 1985-89 RX, 1980-87 Standard Hatchback, 1985-91 XT, 1988-91 XT-6, INFINITI 1993-97 J30, 1990-92 M30, 1990-96 Q45, 1993-98 MERCURY Villager, 1960-79 VOLKSWAGEN Beetle, 1968-71 Campmobile, 1966-73 Fastback, 1960-74 Karmann Ghia, 1966-73 Squareback, 1971-80 Super Beetle, 1960-71 Transporter</t>
  </si>
  <si>
    <t>CHEVROLET 1992-05 Blazer, 1985-86 C10 Pickup, 1988-98 C1500 Pickup, 1985-86 C20 Pickup, 1988-95 C2500 Pickup, 1981-92 Camaro, 1981-96 Caprice, 1982-91 Cavalier, 1994 Commercial Chassis, 1992-96 Corvette, 1996-99 Express 1500 Van, 1996-99 Express 2500 Van, 1985-95 G10 Van, 1985-95 G20 Van, 1985-96 G30 Van, 1981-85 Impala, 1994-96 Impala SS, 1985-86 K10 Pickup, 1988-99 K1500 Pickup, 1992-99 K1500 Suburban, 1985 K20 Pickup, 1988-00 K2500 Pickup, 1992-99 K2500 Suburban, 1988-00 K3500 Pickup, 1982-97 Monte Carlo, 1990-98 P30 Van, 1987 R10 Pickup, 1987 R20 Pickup, 1983-94 S-10 Blazer, 1982-04 S-10 Pickup, 1999 Silverado 1500 Pickup, 1995-00 Tahoe, 1987 V10 Pickup, BUICK 1982-93 Regal, 1994-96 Roadmaster, 1982-86 CADILLAC 1985-96 Commercial Chassis, 1999-00 Escalade, 1985-98 GMC C1500 Pickup, 1985-94 C2500 Pickup, 1981-87 Caballero, 1998-01 Envoy, 1985-95 G1500 Van, 1985-95 G2500 Van, 1985-95 G3500 Van, 1995-05 Jimmy, 1985-99 K1500 Pickup, 1992-99 K1500 Suburban, 1985-00 K2500 Pickup, 1992-99 K2500 Suburban, 1988-00 K3500 Pickup, 1990-99 P3500 Van, 1985-90 P4500 Van, 1987 R1500 Pickup, 1987 R2500 Pickup, 1983-94 S-15 Jimmy, 1982-90 S-15 Pickup, 1985-99 Safari, 1996-99 Savana 1500 Van, 1996-99 Savana 2500 Van, 1997 Savana 3500 Van, 1995-99 Sierra 1500 Pickup, 1995-97 Sierra 2500 Pickup, 1995-97 Sierra 3500 Pickup, 1991-04 Sonoma Pickup, 1991-92 Syclone, 1992-93 Typhoon, 1987 V1500 Pickup, 1992-00 Yukon, 1999-00 Yukon Denali, 1995-96 HUMMER Hummer, 1997-00 ISUZU Hombre, 1991-01 OLDSMOBILE Bravada, 1982-84 Cutlass Calais, 1982-89 Cutlass Ciera, 1987-88 Cutlass Cruiser, 1982-96 Cutlass Supreme, 1985 Ninety-Eight Regency, 1982-91 PONTIAC 6000, 1986 Bonneville, 1984-88 Fiero, 1988-92 Firebird, 1981 Grand LeMans, 1981-96 Grand Prix, 1982-83 J2000, 1984-85 J2000 Sunbird, 1981 LeMans, 1983-86 Parisienne, 1980-83 Phoenix, 1985-86 Sunbird, 1987-91 Tempest, 1990-94 Trans Sport</t>
  </si>
  <si>
    <t>CHEVROLET 2016-18 Camaro, 2012 Captiva Sport, 2011-17 Equinox, 2018 Express 2500 Van, 2018 Express 3500 Van, 2012-18 Impala, 2014-16 Impala Limited, 2014-18 Silverado 1500 Pickup, 2015-18 Suburban, 2015-18 Tahoe, 2011-18 Traverse, BUICK 2011-18 Enclave, 2011-18 LaCrosse, 2018 Regal Sportback, 2016-18 CADILLAC ATS, 2016-18 CT6, 2014-18 CTS, 2015-18 Escalade, 2015-18 Escalade ESV, 2011-16 SRX, 2017-18 XT5, 2013-18 XTS, 2009-10 DODGE Dakota, 2009 Durango, 2009-11 Nitro, 2009-10 Ram 1500 Pickup, 2009-18 FORD Edge, 2002-12 Escape, 2015-18 Expedition, 2015-17 Expedition EL, 2011-18 Explorer, 2011-18 F-150 Pickup, 2009-18 Flex, 2009-12 Fusion, 2011-16 Lobo, 2011-18 Mustang, 2013-18 Police Interceptor Sedan, 2013-18 Police Interceptor Utility, 2009-18 Taurus, 2009 Taurus X, 2015-16 Transit, 2015-18 Transit-150, 2015-18 Transit-250, 2015-18 Transit-350, 2015-18 Transit-350HD, 2011-18 GMC Acadia, 2017 Acadia Limited, 2018 Savana 2500 Van, 2018 Savana 3500 Van, 2014-18 Sierra 1500 Pickup, 2011-17 Terrain, 2015-18 Yukon, 2015-18 Yukon XL, 2009-10 JEEP Commander, 2009-10 Grand Cherokee, 2009-12 Liberty, 2017-18 LINCOLN Continental, 2009-16 MKS, 2010-18 MKT, 2009-18 MKX, 2009-16 MKZ, 2015-18 Navigator, 2009-11 MAZDA Tribute, 2009-11 MERCURY Mariner, 2009-11 Milan, 2009 Sable, 2009 MITSUBISHI Raider, 2011-12 RAM 1500 Pickup, 2011 Dakota, 2011 SAAB 9-4X</t>
  </si>
  <si>
    <t>CHEVROLET 2009-11 Aveo, 2009-11 Aveo5, 2017-18 Colorado, 2011-15 Cruze, 2016 Cruze Limited, 2016-18 Malibu, 2012-18 Sonic, 2013-18 Trax, BUICK 2016-18 Cascada, 2013-18 Encore, 2017-18 GMC Canyon, 2008-10 PONTIAC G3, 2009 G3 Wave, 2008-09 SATURN Astra, 2009 SUZUKI Swift+</t>
  </si>
  <si>
    <t>CHEVROLET 2001-02 Astra, 2012-15 Captiva Sport, 2002-05 Cavalier, 2004-05 Classic, 2005-10 Cobalt, 2005-10 Cobalt SS, 2010-17 Equinox, 2006-11 HHR, 2008-10 HHR SS, 2014 Impala, 2004-14 Malibu, 2008 Malibu Classic, 2008-10 Malibu Hybrid, 2012-14 Orlando, 2003-05 Vectra, 2002-06 Zafira, 2012 FISKER Karma, BUICK 2010 Allure, 2010-16 LaCrosse, 2011-17 Regal, 2012-17 Verano, 2010-17 GMC Terrain, 2002-04, PONTIAC G4, 2007-10 G5, 2006-10 G6, 2002-05 Grand Am, 2005-06 Pursuit, 2006-09 Solstice, 2002-05 Sunfire, 2004-05 SAAB 9-3 Aero, 2003-05 9-3 Arc, 2003-05 9-3 Linear, 2003 9-3 Vector, 2010-11 9-3X, 2006-11 43346, 2011 43348, 2008-10 SATURN Aura, 2007-08 Aura Green Line Hybrid, 2009 Aura Hybrid, 2003-07 ION, 2004-07 ION Red Line, 2001-02 L100 Sedan, 2001-03 L200 Sedan, 2004 L300 Sedan, 2004 L300 Wagon, 2000 LS Sedan, 2000 LS1 Sedan, 2000 LW1 Wagon, 2001-03 LW200 Wagon, 2007-10 Sky, 2007-10 Sky Red Line, 2002-10 VUE, 2007-08 VUE Green Line Hybrid, 2009 VUE Hybrid</t>
  </si>
  <si>
    <t>CHEVROLET Avalanche 2500, 1969-82 Blazer, 1963-84 C10 Pickup, 1968-70 C10 Suburban, 1963-86 C20 Pickup, 1968-70 C20 Suburban, 1999-00 C2500 Pickup, 1999 C2500 Suburban, 1963-86 C30 Pickup, 1999-00 C3500 Pickup, 1999-02 C3500HD Chassis Cab, 1967-97 Camaro, 1967-93 Caprice, 1964-73 Chevelle, 1962-68 Chevy II, 1991-93 Commercial Chassis, 1968-91 Corvette, 1964-87 El Camino, 1999-02 Express 3500 Van, 1964-84 G10 Van, 1967-84 G20 Van, 1970-84 G30 Van, 1962-85 Impala, 1963-84 K10 Pickup, 1968-80 K10 Suburban, 1963-86 K20 Pickup, 1968-70 K20 Suburban, 1999-00 K2500 Pickup, 1999 K2500 Suburban, 1968-86 K30 Pickup, 1999-00 K3500 Pickup, 2003-09 Kodiak C4500, 2003-09 Kodiak C5500, 1973-76 Laguna, 1964-83 Malibu, 1970-88 Monte Carlo, 1975-79 Monza, 1969-79 Nova, 1968-80 P10 Van, 1968-89 P20 Van, 1968-99 P30 Van, 1987-88 R20 Pickup, 1987-88 R30 Pickup, 2007 Silverado 2500HD Classic Pickup, 2001-06 Silverado 2500HD Pickup, 2001-03 Silverado 3500 Chassis Cab, 2007 Silverado 3500 Classic Pickup, 2001-06 Silverado 3500 Pickup, 1963-82 Suburban, 2001-06 Suburban 2500, 1987 V20 Pickup, 1987-88 V30 Pickup, 1971-77 Vega, BUICK 1991-93 Commercial Chassis, 1977-87 Regal, 1991-93 Roadmaster, CADILLAC 1992-93 Commercial Chassis, 1963-65 GMC 3000, 1963-65 3500, 1963-65 1000 Series, 1963-65 1500 Series, 1963-65 2500 Series, 1975-78 C15 Pickup, 1975-78 C15 Suburban, 1966-74 C15/C1500 Pickup, 1969-74 C15/C1500 Suburban, 1979-84 C1500 Pickup, 1979-80 C1500 Suburban, 1975-78 C25 Pickup, 1975-78 C25 Suburban, 1969-74 C25/C2500 Pickup, 1969-74 C25/C2500 Suburban, 1979-00 C2500 Pickup, 1980-99 C2500 Suburban, 1975-78 C35 Pickup, 1969-74 C35/C3500 Pickup, 1979-00 C3500 Pickup, 1999-02 C3500HD Chassis Cab, 1978-87 Caballero, 1964-66 G1000 Series, 1975-78 G15 Van, 1967-74 G15/G1500 Van, 1979-84 G1500 Van, 1975-78 G25 Van, 1967-74 G25/G2500 Van, 1979-84 G2500 Van, 1975-78 G35 Van, 1970-74 G35/G3500 Van, 1979-84 G3500 Van, 1970-82 Jimmy, 1975-78 K15 Pickup, 1975-78 K15 Suburban, 1967-74 K15/K1500 Pickup, 1969-74 K15/K1500 Suburban, 1979-84 K1500 Pickup, 1979-80 K1500 Suburban, 1975-78 K25 Pickup, 1975-78 K25 Suburban, 1969-74 K25/K2500 Pickup, 1969-74 K25/K2500 Suburban, 1979-00 K2500 Pickup, 1979-99 K2500 Suburban, 1977-78 K35 Pickup, 1969-74 K35/K3500 Pickup, 1979-00 K3500 Pickup, 1975-78 P15 Van, 1967-74 P15/P1500 Van, 1979-80 P1500 Van, 1975-78 P25 Van, 1967-74 P25/P2500 Van, 1979-89 P2500 Van, 1975-78 P35 Van, 1967-74 P35/P3500 Van, 1979-89 P3500 Van, 1979-90 P4500 Van, 1965 PB1000 Series, 1965 PB1500 Series, 1965 PB2500 Series, 1987 R2500 Pickup, 1987-88 R3500 Pickup, 1999-02 Savana 3500 Van, 2007 Sierra 2500HD Classic Pickup, 2001-06 Sierra 2500HD Pickup, 2007 Sierra 3500 Classic Pickup, 2001-06 Sierra 3500 Pickup, 2001-03 Sierra Chassis Cab, 1971-77 Sprint, 1960-66 Suburban, 1987 V2500 Pickup, 1987-88 V3500 Pickup, 2001-06 Yukon XL 2500, 1977-92 OLDSMOBILE Custom Cruiser, 1967-81 Cutlass, 1980-84 Cutlass Calais, 1980-83 Cutlass Cruiser, 1980-87 Cutlass Salon, 1980-87 Cutlass Supreme, 1975-82 Delta 88, 1966-71 F-85, 1973-79 Omega, 1976-79 Starfire, PONTIAC 1970-97 Firebird, 1980-89 Firebird Trans Am, 1978-80 Grand Am, 1975-83 Grand LeMans, 1978-87 Grand Prix, 1971-81 Laurentian, 1970-81 LeMans, 1971-86 Parisienne, 1977-79 Phoenix, 1976-79 Sunbird, 1970 Tempest, 1971-77 Ventura, 1965-66 STUDEBAKER Commander, 1965-66 Cruiser, 1966 Daytona, 1966 Wagonaire</t>
  </si>
  <si>
    <t>CHEVROLET 2000-01 Astra, 2003 Vectra, CADILLAC 1997-01 Catera, 2001-05 SATURN L300 Sedan, 2004 L300 Wagon, 2000 LS2 Sedan, 2000 LW2 Wagon, 2001-03 LW300 Wagon, 2002-03 VUE</t>
  </si>
  <si>
    <t>CHEVROLET 1997-05 LUV Pickup, 1985-88 Spectrum, 2001-05 CHRYSLER Sebring Coupe, 1991-96 DODGE Stealth, 2001-05 Stratus Coupe, 2004-06 Verna, 1984-02 HONDA Accord, 1988-00 Civic, 1989-90 Civic Wagon, 1997-01 CR-V, 1988-91 CRX, 1993-97 del Sol, 1995-04 Odyssey, 1994-02 Passport, 2003-04 Pilot, 1983-01 Prelude, 2000-09 S2000, 1995-18 HYUNDAI Accent, 1992-18 Elantra, 2013-14 Elantra Coupe, 2013-18 Elantra GT, 2010-14 Genesis Coupe, 2017-18 Ioniq, 2018 Kona, 2001-18 Santa Fe, 1989-18 Sonata, 2011-18 Sonata Hybrid, 2016-18 Sonata Plug-In Hybrid, 1997-08 Tiburon, 2005-18 Tucson, 2012-18 Veloster, 2001 XG300, 2002-05 XG350, ACURA 1997-00 1.6EL, 2001-03 1.7EL, 1997 2.2CL, 1998-99 2.3CL, 1995-98 2.5TL, 1997-99 3.0CL, 2001-03 3.2CL, 1999-03 3.2TL, 1996-04 3.5RL, 1988-01 Integra, 2001-02 MDX, 1996-99 SLX, 1992-94 Vigor, 1976-79 BUICK Opel, 1989-00 ISUZU Amigo, 2002-04 Axiom, 1981-89 I-Mark, 1990-92 Impulse, 1996-99 Oasis, 1988-95 Pickup, 1991-04 Rodeo, 2001-03 Rodeo Sport, 1991-93 Stylus, 1990-02 Trooper, 1984-89 Trooper II, 1999-01 VehiCross, KIA 2010-18 Forte, 2010-16 Forte Koup, 2012-18 Forte5, 2001-10 Magentis, 2017-18 Niro, 2001-18 Optima, 2006-18 Rio, 2006-11 Rio5, 2007-16 Rondo, 2002-06 Sedona, 2003-19 Sorento, 2010-18 Soul, 2004-09 Spectra, 2005-09 Spectra5, 2005-18 Sportage, 2018 Stinger, 1990-92 LOTUS Elan, 1986-89 MAZDA 323, 1980-82 626, 1972-77 808, 1980-84 B2000 Pickup, 1977-85 GLC, 1976-77 Mizer, 1980-91 RX-7, 1987-88 MERCURY Tracer, 1991-99 MITSUBISHI 3000GT, 1992-96 Diamante, 2000-11 Eclipse, 2001-12 Eclipse Spyder, 1999-12 Galant, 1988 Galant Sigma, 2004-15 Lancer, 2006-12 Lancer Evolution, 2009-13 Lancer Ralliart, 2004-11 Lancer Sportback, 1992-16 Montero, 1997-11 Montero Sport, 2003-06 Outlander, 1989-94 Precis, 1989-90 Sigma, 2000-06 NISSAN Urvan, 2001-05 Urvan II, 1976-79 OPEL Opel Isuzu, 1985-88 PONTIAC Sunburst, 2013-16 SCION FR-S, 2006-07 SUBARU B9 Tribeca, 2013-18 BRZ, 1987 Justy, 2008-17 Legacy, 2001-18 Outback, 1992-97 SVX, 2008-14 Tribeca, 2017-18 TOYOTA 86</t>
  </si>
  <si>
    <t>NISSAN Altima 6Cyl. 3.5L  2013-2018, 2014-2018 Altima 4Cyl. 2.5L, 2013 Altima 4Cyl. 2.5L, 2016-2019 Maxima 6Cyl. 3.5L, 2016-2018 Murano 6Cyl. 3.5L, 2016 Murano 4Cyl. 2.5L, 2019-2020 Murano 6Cyl. 3.5L, 2013-2016 Pathfinder 6Cyl. 3.5L, 2017-2019 Pathfinder 6Cyl. 3.5L, 2014-2015 Pathfinder hybrid 4Cyl. 2.5L, INFINITI 2013 JX35 6Cyl. 3.5L, 2014-2016 QX60 6Cyl. 3.5L, 2014-2017 QX60 4Cyl. 2.5L, 2017-2019 QX60 6Cyl. 3.5L, 2017-2018 QX60 6Cyl. 3.5L, 2018 QX60 4Cyl. 2.5L</t>
  </si>
  <si>
    <t>VOLKSWAGEN 1998-10 Beetle, 2003-06 Beetle Cabrio, 2000-02 Cabrio, 1993-06 Golf, 1994-06 GTI, 1993-05 Jetta, 2002-05 Passat, 2005 R32, AUDI 1998-03 A3, 2000-06 TT, 2000-06 TT Quattro, 1999-05 SEAT Toledo</t>
  </si>
  <si>
    <t>HONDA 2003-18 Accord, 2010-11 Accord Crosstour, 2005-07 Accord Hybrid, 2006-15 Civic, 2006-15 Civic Hybrid, 2012-15 Crosstour, 2007-17 CR-V, 2005-17 Odyssey, 2009-18 Pilot, 2006-19 Ridgeline, ACURA 2007-11 CSX, 2013-18 ILX, 2007-18 MDX, 2007-18 RDX, 2005-12 RL, 2014-18 RLX, 2004-14 TL, 2015-18 TLX, 2004-14 TSX, 2010-13 ZDX</t>
  </si>
  <si>
    <t>TOYOTA 4Runner 2003-09, Avalon 2000-04, Camry 2002-06, 2007-14 FJ Cruiser, 2001-09 Prius, 2003-10 Sienna, MITSUBISHI Endeavor 2004-11, Galant 2004-12, LEXUS 2004-06 ES330, 2006-09 GX470, 2007-09 RX350, 2006-08 RX400h, 2000-02 MAZDA MPV, 2006-07 SUBARU B9 Tribeca, 2005-09 Legacy, 2005-09 Outback, 2008-14 Tribeca</t>
  </si>
  <si>
    <t>CHEVROLET 2009-17 Traverse, BUICK 2008-17 Enclave, 2007-16 GMC Acadia, 2017 Acadia Limited, 2007-10 SATURN Outlook</t>
  </si>
  <si>
    <t>CHEVROLET 1969-78 Blazer, 1968-78 C10 Pickup, 1968-70 C10 Suburban, 1968-78 C20 Pickup, 1968-70 C20 Suburban, 1968-78 C30 Pickup, 1969-92 Camaro, 1968-90 Caprice, 1968-72 Chevelle, 1968 Chevy II, 1970-73 Corvette, 1968-87 El Camino, 1970-75 G10 Van, 1970-75 G20 Van, 1970-75 G30 Van, 1968-85 Impala, 1968-78 K10 Pickup, 1968-70 K10 Suburban, 1968-78 K20 Pickup, 1968-70 K20 Suburban, 1968-74 K30 Pickup, 1978 Malibu, 1976-88 Monte Carlo, 1975-80 Monza, 1969-78 Nova, 1973 P10 Van, 1970-73 P20 Van, 1970-73 P30 Van, 1971-78 Suburban, 1975-78 GMC C15 Pickup, 1975-78 C15 Suburban, 1968-74 C15/C1500 Pickup, 1968-74 C15/C1500 Suburban, 1975-78 C25 Pickup, 1975-78 C25 Suburban, 1968-74 C25/C2500 Pickup, 1968-74 C25/C2500 Suburban, 1975-78 C35 Pickup, 1968-74 C35/C3500 Pickup, 1978-87 Caballero, 1975-78 G15 Van, 1971-73 G15/G1500 Van, 1975-78 G25 Van, 1970-73 G25/G2500 Van, 1975-76 G35 Van, 1970-73 G35/G3500 Van, 1970-78 Jimmy, 1975-78 K15 Pickup, 1975-78 K15 Suburban, 1968-74 K15/K1500 Pickup, 1968-74 K15/K1500 Suburban, 1975-78 K25 Pickup, 1975-78 K25 Suburban, 1968-74 K25/K2500 Pickup, 1968-74 K25/K2500 Suburban, 1968-74 K35/K3500 Pickup, 1970-73 P15/P1500 Van, 1970-73 P25/P2500 Van, 1970-73 P35/P3500 Van, 1971 Sprint, BUICK 1973-75 Apollo, 1973 Centurion, 1973-85 Century, 1969-77 Electra, 1969-77 Electra 225, 1973 Estate Wagon, 1969-79 LeSabre, 1972-73 LeSabre Custom, 1973 Luxus, 1973-84 Regal, 1969-85 Riviera, 1977-80 Skyhawk, 1969-78 Skylark, 1969 Special, 1969-72 Sport Wagon, 1969 Wildcat, 1981-84 CADILLAC DeVille, 1980-85 Eldorado, 1981-82 Fleetwood, 1981-85 Fleetwood Brougham, 1981-83 Fleetwood Limousine, 1980-85 Seville, 1970-71 JEEP J Series Pickups, 1970-71 Wagoneer, 1978 OLDSMOBILE Cutlass, 1982 Cutlass Calais, 1982-85 Cutlass Ciera, 1982 Cutlass Cruiser, 1982 Cutlass Supreme, 1979-80 Delta 88, 1975-78 Omega, 1977-80 Starfire, 1980-85 Toronado, 1977-86 PONTIAC Bonneville, 1977-80 Catalina, 1977-92 Firebird, 1980-89 Firebird Trans Am, 1978-80 Grand Am, 1977-82 Grand LeMans, 1977-87 Grand Prix, 1973-78 Laurentian, 1977-80 LeMans, 1973-86 Parisienne, 1977-78 Phoenix, 1978-80 Sunbird, 1971-77 Ventura</t>
  </si>
  <si>
    <t>VOLKSWAGEN 1998-05 Passat, AUDI 1996-01 A4, 1996-01 A4 Quattro, 1998-05 A6, 1998-05 A6 Quattro, 2001-05 allroad Quattro, 2000-02 S4, 2002-03 S6, 1994-95 BMW 530i, 1994-03 540i, 1999-00 540iT, 1993-01 740i, 1993-01 740iL, 1994-97 840Ci, 2000-03 M5, 2000-06 X5, 2000-03 Z8</t>
  </si>
  <si>
    <t>TOYOTA 2005-12 Avalon, 2007-11 Camry, 2009-12 Corolla, 2009-13 Matrix, 2006-12 RAV4, 2009-10 PONTIAC Vibe, 2011-16 SCION tC, 2008-15 xB, LEXUS 2007-12 ES350</t>
  </si>
  <si>
    <t>TOYOTA 1984 4Runner, 1975-84 Celica, 1974-82 Corona, 1978-79 Cressida, 1971-72 Crown, 1972-76 Mark II, 1975-90 Pickup Truck, 1982-86 FORD Bronco, 1982-83 F-100 Pickup, 1982-86 F-150 Pickup, 1982-86 F-250 Pickup, 1982-86 F-350 Pickup, 1970 Fairlane 500, 1978-83 Fairmont, 1970 Falcon, 1973-74 Gran Torino, 1981-82 Granada, 1983 LTD, 1970-74 Maverick, 1969-82 Mustang, 1974-76 Mustang II, 1975-76 Pinto, 1970-73 Ranchero, 1980-82 Thunderbird, 1970-74 Torino, 1975-76 MERCURY Bobcat, 1974-82 Capri, 1971-74 Comet, 1981-82 Cougar, 1980-82 Cougar XR7, 1983 Marquis, 1970-74 Montego, 1978-83 Zephyr, BMW 1975-76 2002</t>
  </si>
  <si>
    <t>CHEVROLET 1972-82 LUV Pickup, 1983-84 S-10 Blazer, 1982-85 S-10 Pickup, 1978-79 DODGE Challenger, 1971-79 Colt, 1983-84 GMC S-15 Jimmy, 1982-85 S-15 Pickup, BUICK 1976-79 Opel, 1983-87 HYUNDAI Pony, 1989-93 ISUZU Amigo, 1981-85 I-Mark, 1981-94 Pickup, 1984-87 Trooper II, 1970 MAZDA 1000, 1970-71 B1200 Pickup, 1968-81 NISSAN 510, 1973 610, 1974 710, 1965-66 520 Pickup, 1969-72 521 Pickup, 1972-79 620 Pickup, 1980-86 720 Pickup, 1962-63 Bluebird, 1976-79 OPEL Opel Isuzu, 1989-90 PASSPORT Pickup Truck, 1976-79 PLYMOUTH Arrow, 1978-79 Sapporo, 1971-74 TOYOTA Celica, 1975 Mark II</t>
  </si>
  <si>
    <t>HONDA 2008-12 Accord, 2010-11 Accord Crosstour, 2012-15 Crosstour, ACURA 2009-14 TL, 2010-14 TSX</t>
  </si>
  <si>
    <t>CHEVROLET 2011-15 Cruze, 2016 Cruze Limited, BUICK 2012-16 Verano</t>
  </si>
  <si>
    <t>CHEVROLET 2006-11 Impala, 2006-09 Impala SS, 2006-07 Monte Carlo, 2006-07 Monte Carlo SS, 2005-08 PONTIAC Grand Prix, BUICK 2008-09 Allure Super, 2008-09 LaCrosse Super</t>
  </si>
  <si>
    <t>CHEVROLET 2002-09 TrailBlazer, 2002-06 TrailBlazer EXT, 2006-09 TrailBlazer SS, BUICK 2004-07 Rainier, 2002-09 GMC Envoy, 2005-09 Envoy Denali, 2002-06 Envoy XL, 2004-05 Envoy XUV, 2003-08 ISUZU Ascender, 2002-04 OLDSMOBILE Bravada, 2005-06 PONTIAC Pursuit, 2005-09 SAAB 9-7X, 2004-07 SATURN ION Red Line</t>
  </si>
  <si>
    <t xml:space="preserve">CHEVROLET 1999-05 LUV Pickup, 1994-02 HONDA Passport, ACURA 1996-99 SLX, 1993-98 TOYOTA T100 Pickup, 1998-00 ISUZU Amigo, 2002-04 Axiom, 1993-04 Rodeo, 2001-03 Rodeo Sport, 1992-02 Trooper, 1999-01 VehiCross, </t>
  </si>
  <si>
    <t>CHEVROLET 1982-86 Camaro, 1983-91 Cavalier, 1982-90 Celebrity, 1982-83 Citation, 1984-85 Citation II, 1990-91 Corsica, 1987-93 LLV U.S. Postal Service, 1985-88 S-10 Blazer, 1985-93 S-10 Pickup, 1985-88 GMC S-15 Jimmy, 1985-90 S-15 Pickup, 1985-90 Safari, 1991-93 Sonoma Pickup, BUICK 1982-92 Century, 1982-88 Skyhawk, 1982-91 Skylark, 1986-87 Somerset, 1985 Somerset Regal, 1983-86 CADILLAC Cimarron, 1985-87 OLDSMOBILE Calais, 1988-91 Cutlass Calais, 1982-92 Cutlass Ciera, 1987-88 Cutlass Cruiser, 1982-88 Firenza, 1982-84 Omega, 1989-91 PASSPORT Optima, 1982-91 PONTIAC 6000, 1984-88 Fiero, 1982-86 Firebird, 1985-91 Grand Am, 1982-83 J2000, 1984-85 J2000 Sunbird, 1989-91 LeMans, 1989-90 Optima, 1982-84 Phoenix, 1985-91 Sunbird, 1990-91 Tempest</t>
  </si>
  <si>
    <t>CHEVROLET 1969-81 Blazer, 1965-86 C10 Pickup, 1968-70 C10 Suburban, 1988-95 C1500 Pickup, 1965-86 C20 Pickup, 1968-70 C20 Suburban, 1988-95 C2500 Pickup, 1965-79 C30 Pickup, 1979-85 Caprice, 1964-69 Corvair, 1968-95 G10 Van, 1968-95 G20 Van, 1970-96 G30 Van, 1979-85 Impala, 1965-86 K10 Pickup, 1968-70 K10 Suburban, 1988-95 K1500 Pickup, 1966-85 K20 Pickup, 1967-70 K20 Suburban, 1988-95 K2500 Pickup, 1968-73 K30 Pickup, 1978-83 Malibu, 1978-87 Monte Carlo, 1979 Nova, 1970-79 P10 Van, 1968-82 P20 Van, 1968-96 P30 Van, 1987 R10 Pickup, 1987 R20 Pickup, 1972-82 Suburban, 1987 V10 Pickup, 1966 GMC 1000, 1966 1500, 1966 2500, 1960-66 3000, 1965-66 3500, 1968-73 C15/C1500 Pickup, 1968-72 C15/C1500 Suburban, 1979-94 C1500 Pickup, 1979-81 C1500 Suburban, 1968-73 C25/C2500 Pickup, 1968-72 C25/C2500 Suburban, 1979-94 C2500 Pickup, 1968-73 C35/C3500 Pickup, 1978-84 Caballero, 1975-78 G15 Van, 1967-74 G15/G1500 Van, 1979-95 G1500 Van, 1975-78 G25 Van, 1967-74 G25/G2500 Van, 1979-95 G2500 Van, 1975-78 G35 Van, 1970-74 G35/G3500 Van, 1979-96 G3500 Van, 1966 I1000, 1966 I1500, 1966 I2500, 1966 I3500, 1970-81 Jimmy, 1968-73 K15/K1500 Pickup, 1968-72 K15/K1500 Suburban, 1979-94 K1500 Pickup, 1979 K1500 Suburban, 1968-73 K25/K2500 Pickup, 1968-72 K25/K2500 Suburban, 1985-94 K2500 Pickup, 1968-73 K35/K3500 Pickup, 1966 LI3500, 1967-70 P15/P1500 Van, 1975-78 P25 Van, 1967-72 P25/P2500 Van, 1979-84 P2500 Van, 1975-78 P35 Van, 1967-72 P35/P3500 Van, 1979-95 P3500 Van, 1985-90 P4500 Van, 1965 PB1000 Series, 1966 PB15 Series, 1965 PB1500 Series, 1966 PB25 Series, 1965 PB2500 Series, 1966 PB2500 Van, 1966 PB3500 Van, 1987 R1500 Pickup, 1987 R2500 Pickup, 1995 Sierra 1500 Pickup, 1995 Sierra 2500 Pickup, 1971 Sprint, 1963-66 Suburban, 1987 V1500 Pickup, BUICK 1977-81 Century, 1980-84 Electra, 1977-85 LeSabre, 1977-87 Regal, 1967-71 JEEP CJ5, 1967-71 CJ6, 1967 Commando, 1967-70 DJ5, 1967-68 DJ6, 1969 J Series Pickups, 1967-71 Jeepster, 1977-81 OLDSMOBILE Cutlass, 1980-84 Cutlass Calais, 1980-83 Cutlass Cruiser, 1980-87 Cutlass Salon, 1980-87 Cutlass Supreme, 1977-83 Delta 88, 1984-85 Delta 88 Royale, 1981-83 Ninety-Eight, 1982 Ninety-Eight Regency, 1977-79 Omega, 1981 Toronado, 1980-86 PONTIAC Bonneville, 1977-81 Catalina, 1979 Grand Am, 1977-83 Grand LeMans, 1979-87 Grand Prix, 1980-81 Laurentian, 1964-81 LeMans, 1980-85 Parisienne, 1977-79 Phoenix, 1964-65 Tempest, 1977 Ventura</t>
  </si>
  <si>
    <t>CHEVROLET 2007 Malibu, 2008 Malibu Classic, 2007 Malibu Maxx, 2006-07 Malibu Maxx SS, 2006-07 Malibu SS, BUICK 1989-93 Regal, 1989-92 CADILLAC Allante, 1989-93 OLDSMOBILE Cutlass Supreme, 2005-10 PONTIAC G6, 1989-93 Grand Prix</t>
  </si>
  <si>
    <t>TOYOTA 2017-18 86, 2003-08 Corolla, 2003-08 Matrix, PONTIAC 2003-08 Vibe, 2013-16 SCION FR-S, 2005-10 tC, 2013-18 SUBARU BRZ</t>
  </si>
  <si>
    <t>CHEVROLET 2004-07 Malibu, 2008 Malibu Classic, 2004-06 Malibu Maxx, 1995-99 Monte Carlo, 2005-09 Uplander, 1997-05 Venture, 2001-03 OLDSMOBILE Aurora, 1994-97 Cutlass Supreme, 1998-99 Intrigue, 1997-04 Silhouette, 2001-05 PONTIAC Aztek, 2004-05 Bonneville, 1994-98 Grand Prix, 1999-09 Montana, 1997-99 Trans Sport, 2005-07 SATURN Relay, BUICK 1997-98 Century, 1994-98 Regal, 2002-07 Rendezvous, 2005-07 Terraza, 2000-05 CADILLAC DeVille, 1998-04 Seville, 2004-09 XLR</t>
  </si>
  <si>
    <t>CHEVROLET 1995-05 Blazer, 1993-97 Camaro, 1992-94 S-10 Blazer, 1994-04 S-10 Pickup, 2000-03 S-10 Xtreme, 1998-01 GMC Envoy, 1995-05 Jimmy, 1992-94 S-15 Jimmy, 1992-05 Safari, 1992-04 Sonoma Pickup, 1991-92 Syclone, 1992-93 Typhoon, 1996-00 ISUZU Hombre, 1992-01 OLDSMOBILE Bravada, 1993-97 PONTIAC Firebird</t>
  </si>
  <si>
    <t>TOYOTA 1993-02 Corolla, CHEVROLET 1998-02 Prizm, 1995-02 MAZDA Millenia</t>
  </si>
  <si>
    <t>CHEVROLET 1990-92 Camaro, 1987-94 Cavalier,BUICK 1994-96 Century, 1990-93 Regal, 1995-96 OLDSMOBILE Ciera, 1994 Cutlass Ciera, 1993 Cutlass Supreme, 1985-88 PONTIAC Fiero, 1985-92 Firebird, 1985-89 Firebird Trans Am</t>
  </si>
  <si>
    <t>CHRYSLER 1984 E Class, 2000 Grand Voyager, 1984-85 Laser, 1984-95 LeBaron, 1984-89 New Yorker, 1994 Phantom, 2001-02 Prowler, 1990-91 TC Maserati, 1996-00 Town &amp; Country, 2000 Voyager, 1983-85 DODGE 600, 1985 Aries, 1987-00 Caravan, 1984-93 Daytona, 1988-93 Dynasty, 1987-00 Grand Caravan, 1985 Lancer, 1987-88 Mini Ram Van, 1991-92 Monaco, 1995-99 Neon, 1985-90 Omni, 1985 Omni 024, 1992-94 Shadow, 1989-95 Spirit, 1986-87 FORD Aerostar, 1986-87 Bronco II, 1984-96 Escort, 1984-87 EXP, 1985-88 Ranger, 1984-87 MERCURY Lynx, 1991-96 Tracer, 1989-95 PLYMOUTH Acclaim, 1985 Caravelle, 1988-89 Expo, 1988-00 Grand Voyager, 1988-90 Horizon, 1995-99 Neon, 1997-01 Prowler, 1985 Reliant, 1992-94 Sundance Duster, 1987-00 Voyager, 1985-93 VOLKSWAGEN Cabriolet, 1976-80 Dasher, 1987-91 Fox, 1980-84 Jetta, 1982-83 Quantum, 1977-84 Rabbit, 1980-83 Rabbit Pickup, 1977-91 Scirocco, AUDI 1980-83 4000, 1984 4000S, 1976-79 Fox</t>
  </si>
  <si>
    <t>CHEVROLET 1991-93 Caprice, BUICK 1991-93 Commercial Chassis, 1991-93 Roadmaster, 1991-92 OLDSMOBILE Custom Cruiser</t>
  </si>
  <si>
    <t>VOLKSWAGEN 2012-17 Beetle, 2009-17 CC, 2009-16 Eos, 2008-12 GLI, 2010-14 Golf, 2008-14 GTI, 2005-18 Jetta, 2013-14 Jetta SportWagen, 2008-17 Passat, 2011 Passat CC, 2009-17 Tiguan, 2018 Tiguan Limited, AUDI 2008-13 A3, 2009-13 A3 Quattro, 2015-18 Q3, 2015-17 Q3 Quattro, 2009-14 TT, 2009-16 TT Quattro, 2009 TT Quattro S</t>
  </si>
  <si>
    <t>CHEVROLET 1985-94 Cavalier, 1985-90 Celebrity, 1985 Citation II, 1990-93 Lumina, BUICK 1987-96 Century, 1988 Regal, 1985-88 CADILLAC Cimarron, 1995-96 OLDSMOBILE Ciera, 1986-94 Cutlass Ciera, 1987-88 Cutlass Cruiser, 1988 Cutlass Supreme, 1985-87 Firenza, 1985-91 PONTIAC 6000, 1987-89 Grand Am, 1988 Grand Prix, 1988 Optima, 1987-94 Sunbird</t>
  </si>
  <si>
    <t>CHEVROLET 2000-08 Astra, 1994-12 Chevy, 1999-03 Chevy Pickup, 2002-06 Corsa, 2004-08 Meriva, 2003 Monza, 1999 Tigra, 2004-08 Tornado, 2003-05 Vectra, 2002-06 Zafira, BUICK 1990-91 Reatta, 1990-92 Riviera, 1998-02 DAEWOO Lanos, 1999-02 Leganza, 1998-02 Nubira, 2004 ISUZU Axiom, 2004 Rodeo, 2002-08 JAGUAR X-Type, 1990-92 OLDSMOBILE Toronado, 1990-92 Toronado Trofeo, 2001-02 SEAT Cordoba, 2000-03 Ibiza</t>
  </si>
  <si>
    <t>CHEVROLET 1992 Beretta, 1992-96 Caprice, 2004-05 Colorado, 1992 Corsica, 1996-02 Express 1500 Van, 1996-02 Express 2500 Van, 1996-02 Express 3500 Van, 1994-96 Impala SS, 1992-96 Lumina APV, BUICK 1992-93 Century, 1992-93 LeSabre, 2004-05 GMC Canyon, 1996-02 Savana 1500 Van, 1996-02 Savana 2500 Van, 1996-02 Savana 3500 Van, 1992 OLDSMOBILE Custom Cruiser, 1992-93 Cutlass Ciera, 1992-93 Eighty-Eight Royale, 1991-93 Ninety-Eight Regency, 1992-96 Silhouette, 1992-93 PONTIAC Bonneville, 1992-96 Trans Sport, 2001-02 SATURN L100 Sedan, 2001-03 L200 Sedan, 2001-05 L300 Sedan, 2004 L300 Wagon, 2000 LS Sedan, 2000 LS1 Sedan, 2000 LS2 Sedan</t>
  </si>
  <si>
    <t>CHEVROLET 1997-03 Venture, BUICK 2002-04 Rendezvous, 1997-03 OLDSMOBILE Silhouette, 2001-03 PONTIAC Aztek, 1999-03 Montana, 1997-99 Trans Sport</t>
  </si>
  <si>
    <t>JEEP 1976-83 Cherokee, 1966-83 CJ5, 1966-75 CJ6, 1976-86 CJ7, 1966-67 Commando, 1966 Dispatcher, 1966-70 DJ5, 1966-68 DJ6, 1984-91 Grand Wagoneer, 1975-88 J Series Pickups, 1967-71 Jeepster, 1981-85 Scrambler, 1975-83 Wagoneer, 1987-90 Wrangler, BUICK 1963-66 Electra, 1963 Invicta, 1963-66 LeSabre, 1963-66 Riviera, 1963-66 Skylark, 1963-66 Special, 1966 Sport Wagon</t>
  </si>
  <si>
    <t>CHEVROLET 1977-86 Blazer, 1977-86 C10 Pickup, 1977-86 C20 Pickup, 1977-86 C30 Pickup, 1976-87 Camaro, 1976-90 Caprice, 1982-84 Cavalier, 1982-86 Celebrity, 1979-87 Chevette, 1980-83 Citation, 1984-85 Citation II, 1976-81 Corvette, 1976-87 El Camino, 1977-86 G10 Van, 1977-86 G20 Van, 1977-88 G30 Van, 1976-85 Impala, 1977-86 K10 Pickup, 1977-86 K20 Pickup, 1977-86 K30 Pickup, 1976 Laguna, 1976-83 Malibu, 1976-88 Monte Carlo, 1976-79 Nova, 1977-79 P10 Van, 1976-89 P20 Van, 1976-89 P30 Van, 1988 R20 Pickup, 1987-88 R30 Pickup, 1989 R3500 Pickup, 1983-85 S-10 Blazer, 1982-85 S-10 Pickup, 1976-86 Suburban, 1987-88 V30 Pickup, 1989 V3500 Pickup, BUICK 1976-86 Century, 1976-87 Electra, 1977 Electra 225, 1988-89 Electra Estate Wagon, 1976-83 Estate Wagon, 1976-90 LeSabre, 1976-87 Regal, 1976-85 Riviera, 1982-84 Skyhawk, 1976-85 Skylark, 1987-90 CADILLAC Brougham, 1976 Calais, 1982 Cimarron, 1976-84 Commercial Chassis, 1976-82 DeVille, 1976-82 Eldorado, 1982 Fleetwood, 1976 Fleetwood 75, 1977-86 Fleetwood Brougham, 1977-80 Fleetwood Limousine, 1981-82 Seville, 1977-78 GMC C15 Pickup, 1977-78 C15 Suburban, 1979-86 C1500 Pickup, 1979-86 C1500 Suburban, 1977-78 C25 Pickup, 1977-78 C25 Suburban, 1979-86 C2500 Pickup, 1979-86 C2500 Suburban, 1977-78 C35 Pickup, 1979-86 C3500 Pickup, 1978-87 Caballero, 1977-78 G15 Van, 1979-86 G1500 Van, 1977-78 G25 Van, 1979-86 G2500 Van, 1977-78 G35 Van, 1979-88 G3500 Van, 1977-86 Jimmy, 1977-78 K15 Pickup, 1977-78 K15 Suburban, 1979-86 K1500 Pickup, 1979-86 K1500 Suburban, 1977-78 K25 Pickup, 1977-78 K25 Suburban, 1979-86 K2500 Pickup, 1979-86 K2500 Suburban, 1977-78 K35 Pickup, 1979-86 K3500 Pickup, 1979 P1500 Van, 1977-78 P25 Van, 1970 P25/P2500 Van, 1979-89 P2500 Van, 1977-78 P35 Van, 1970 P35/P3500 Van, 1979-89 P3500 Van, 1987-89 R3500 Pickup, 1983-85 S-15 Jimmy, 1982-85 S-15 Pickup, 1985 Safari, 1976-77 Sprint, 1987-89 V3500 Pickup, 1984-86 JEEP Cherokee, 1986 Comanche, 1984-86 Wagoneer, 1976-90 OLDSMOBILE Custom Cruiser, 1976-81 Cutlass, 1980-84 Cutlass Calais, 1982-86 Cutlass Ciera, 1980-83 Cutlass Cruiser, 1980-87 Cutlass Salon, 1980-88 Cutlass Supreme, 1976-77 Cutlass Vista Cruiser, 1976-83 Delta 88, 1984-85 Delta 88 Royale, 1982-84 Firenza, 1976-83 Ninety-Eight, 1982-85 Ninety-Eight Regency, 1976-84 Omega, 1980 Starfire, 1976-85 Toronado, 1982-86 PONTIAC 6000, 1977-87 Acadian, 1976-86 Bonneville, 1976-81 Catalina, 1976-87 Firebird, 1976-87 Firebird Trans Am, 1978-80 Grand Am, 1976-83 Grand LeMans, 1976-87 Grand Prix, 1982-83 J2000, 1976-81 Laurentian, 1976-81 LeMans, 1976-86 Parisienne, 1977-84 Phoenix, 1987-89 Safari Wagon, 1980 Sunbird, 1981-86 T1000, 1976-77 Ventura</t>
  </si>
  <si>
    <t>CHEVROLET 1975-76 Blazer, 1975-76 C10 Pickup, 1975-76 C20 Pickup, 1975-76 C30 Pickup, 1975 Caprice, 1975 El Camino, 1975-76 G10 Van, 1975-76 G20 Van, 1975-76 G30 Van, 1975 Impala, 1975-76 K10 Pickup, 1975-76 K20 Pickup, 1975 Laguna, 1975 Malibu, 1975 Monte Carlo, 1975 Nova, 1975 P10 Van, 1975 P20 Van, 1975 P30 Van, 1975 Suburban, BUICK 1973-75 Apollo, 1971-73 Centurion, 1973-75 Century, 1968 Electra, 1969-75 Electra 225, 1971-74 Electra 225 Custom, 1970-75 Estate Wagon, 1968-72 GS 350, 1968-69 GS 400, 1970-72 GS 455, 1970-75 LeSabre, 1971-73 LeSabre Custom, 1973 Luxus, 1973-75 Regal, 1968-75 Riviera, 1968-75 Skylark, 1968-69 Special, 1968-72 Sport Wagon, 1968-70 Wildcat, 1969-75 CADILLAC Calais, 1969-75 Commercial Chassis, 1969-75 DeVille, 1969-75 Eldorado, 1969-75 Fleetwood, 1969-75 Fleetwood 75, 1975-76 GMC C15 Pickup, 1975-76 C15 Suburban, 1975-76 C25 Pickup, 1975-76 C25 Suburban, 1975-76 C35 Pickup, 1975-76 G15 Van, 1975-76 G25 Van, 1975-76 G35 Van, 1975-76 Jimmy, 1975-76 K15 Pickup, 1975-76 K15 Suburban, 1975-76 K25 Pickup, 1975-76 K25 Suburban, 1975-76 P25 Van, 1975-76 P35 Van, 1975 Sprint, 1968-71 OLDSMOBILE 442, 1971-75 Custom Cruiser, 1968-75 Cutlass, 1967 Cutlass Supreme, 1968 Delmont 88, 1968-75 Delta 88, 1968-72 F-85, 1968-75 Ninety-Eight, 1973-75 Omega, 1968-75 Toronado, 1968-75 Vista Cruiser, 1975 PONTIAC Bonneville, 1975 Catalina, 1975 Firebird, 1975 Firebird Trans Am, 1975 Grand Am, 1975 Grand Prix, 1972-75 Grandville, 1975 Ventura</t>
  </si>
  <si>
    <t>CHEVROLET 1969-76 Blazer, 1963-76 C10 Pickup, 1967-70 C10 Suburban, 1963-76 C20 Pickup, 1967-70 C20 Suburban, 1963-76 C30 Pickup, 1967-75 Camaro, 1967-75 Caprice, 1964-73 Chevelle, 1968 Chevy II, 1968-75 Corvette, 1965-75 El Camino, 1967-76 G10 Van, 1967-76 G20 Van, 1970-76 G30 Van, 1962-75 Impala, 1963-76 K10 Pickup, 1967-70 K10 Suburban, 1963-76 K20 Pickup, 1967-70 K20 Suburban, 1968-74 K30 Pickup, 1973-76 Laguna, 1964-75 Malibu, 1970-75 Monte Carlo, 1975 Monza, 1969-75 Nova, 1968-75 P10 Van, 1968-75 P20 Van, 1968-79 P30 Van, 1963-76 Suburban, 1971-75 Vega, 1978-79 DODGE Omni, 1979 Omni 024, BUICK 1973-75 Apollo, 1973 Centurion, 1973-75 Century, 1967 Electra, 1967 Gran Sport, 1972 GS 350, 1967-75 LeSabre, 1972-73 LeSabre Custom, 1973 Luxus, 1973-75 Regal, 1967 Riviera, 1975 Skyhawk, 1967-75 Skylark, 1967-69 Special, 1967-71 Sport Wagon, 1967 Wildcat, 1966 GMC 1000, 1966 1500, 1966 2500, 1965-66 3000, 1965 3500, 1963-64 1000 Series, 1975-76 C15 Pickup, 1975-76 C15 Suburban, 1966-74 C15/C1500 Pickup, 1967-74 C15/C1500 Suburban, 1975-76 C25 Pickup, 1975-76 C25 Suburban, 1966-74 C25/C2500 Pickup, 1967-74 C25/C2500 Suburban, 1975-76 C35 Pickup, 1966-74 C35/C3500 Pickup, 1966 G1000 Series, 1975-78 G15 Van, 1967-74 G15/G1500 Van, 1975-78 G25 Van, 1967-74 G25/G2500 Van, 1975-78 G35 Van, 1970-74 G35/G3500 Van, 1966 I1000, 1966 I1500, 1966 I2500, 1966 I3500, 1970-76 Jimmy, 1975-76 K15 Pickup, 1975-76 K15 Suburban, 1966-74 K15/K1500 Pickup, 1967-74 K15/K1500 Suburban, 1975-76 K25 Pickup, 1975-76 K25 Suburban, 1966-74 K25/K2500 Pickup, 1967-74 K25/K2500 Suburban, 1968-74 K35/K3500 Pickup, 1966 LI3500, 1975-76 P15 Van, 1967-74 P15/P1500 Van, 1975-76 P25 Van, 1967-74 P25/P2500 Van, 1975-76 P35 Van, 1967-74 P35/P3500 Van, 1960 Panel, 1965 PB1000 Series, 1966 PB15 Series, 1965 PB1500 Series, 1966 PB25 Series, 1965 PB2500 Series, 1966 PB2500 Van, 1966 PB3500 Van, 1955-62 Pickups, 1971-75 Sprint, 1966 Suburban, 1967 OLDSMOBILE 442, 1967-75 Cutlass, 1967 Delmont 88, 1967 Delta 88, 1967-71 F-85, 1967 Ninety-Eight, 1973-75 Omega, 1975 Starfire, 1967 Toronado, 1967 Turnpike Cruiser, 1967 Vista Cruiser, 1975 PONTIAC Astre, 1968-75 Bonneville, 1968-75 Catalina, 1968-70 Executive, 1967-75 Firebird, 1969-74 Firebird Trans Am, 1973-75 Grand Am, 1975 Grand LeMans, 1968-75 Grand Prix, 1971-75 Grandville, 1968-73 GTO, 1971-74 Laurentian, 1966-75 LeMans, 1971-74 Parisienne, 1966-70 Tempest, 1971-75 Ventura</t>
  </si>
  <si>
    <t>CHEVROLET 1969-73 Blazer, 1960-72 C10 Pickup, 1968-70 C10 Suburban, 1960-73 C20 Pickup, 1968-70 C20 Suburban, 1960-73 C30 Pickup, 1968-75 Camaro, 1966-68 Caprice, 1964-73 Chevelle, 1962-68 Chevy II, 1960-69 Corvair, 1961-64 Corvair 95 Pickup, 1958-70 Corvette, 1958 Del Ray, 1959-73 El Camino, 1964-73 G10 Van, 1967-73 G20 Van, 1959-68 Impala, 1960-72 K10 Pickup, 1968-70 K10 Suburban, 1960-73 K20 Pickup, 1968-70 K20 Suburban, 1968-73 K30 Pickup, 1973 Laguna, 1964-73 Malibu, 1971 Monte Carlo, 1975 Monza, 1969-73 Nova, 1973 P10 Van, 1968-73 P20 Van, 1968-73 P30 Van, 1958-59 Pickup Truck, 1957-60 Sedan Delivery, 1960-72 Suburban, 1972 Vega, BUICK 1963-66 Electra, 1963 Invicta, 1963-64 LeSabre, 1966 Riviera, 1962-67 Skylark, 1962-67 Special, 1965 Sport Wagon, 1980-87 FORD E-150 Econoline, 1980-87 E-250 Econoline, 1980-87 E-350 Econoline, 1987 F-150 Pickup, 1983-87 F-250 Pickup, 1983-87 F-350 Pickup, 1985 LTD, 1984-85 Mustang, 1963-65 GMC 3000, 1963-65 3500, 1965 1000 Series, 1963-65 1500 Series, 1963-65 2500 Series, 1968-73 C15/C1500 Pickup, 1968-73 C15/C1500 Suburban, 1968-73 C25/C2500 Pickup, 1968-73 C25/C2500 Suburban, 1968-73 C35/C3500 Pickup, 1964-66 G1000 Series, 1968-73 G15/G1500 Van, 1968-73 G25/G2500 Van, 1970-73 G35/G3500 Van, 1970-72 Jimmy, 1968-73 K15/K1500 Pickup, 1968-73 K15/K1500 Suburban, 1968-73 K25/K2500 Pickup, 1968-73 K25/K2500 Suburban, 1968-73 K35/K3500 Pickup, 1970-73 P15/P1500 Van, 1967-73 P25/P2500 Van, 1967-74 P35/P3500 Van, 1965 PB1000 Series, 1965 PB1500 Series, 1965 PB2500 Series, 1971-73 Sprint, 1960-66 Suburban, 1983-85 MERCURY Capri, 1965-66 OLDSMOBILE 442, 1965-67 Cutlass, 1965-66 Delta 88, 1965-66 Dynamic 88, 1962-67 F-85, 1965-66 Jetstar 88, 1965-66 Ninety-Eight, 1965-66 Starfire, 1964-66 Vista Cruiser, 1963-74 PONTIAC Bonneville, 1963-74 Catalina, 1967-70 Executive, 1967-74 Firebird, 1973-74 Grand Am, 1975 Grand LeMans, 1963-69 Grand Prix, 1965-68 GTO, 1971-73 Laurentian, 1963-75 LeMans, 1971-73 Parisienne, 1963-66 Star Chief, 1962-70 Tempest, 1971-74 Ventura</t>
  </si>
  <si>
    <t>C38173</t>
  </si>
  <si>
    <t>CADILLAC 2015-2019 Escalade 8Cyl. 6.2L, 2015-2019 Escalade ESV 8Cyl. 6.2L, CHEVROLET 2019 Solverado 1500 Legacy 8Cyl. 5.3L, 2014-2018 Silverdao 1500 6Cyl. 4.3L, 2014-2018 Silverado 1500 8Cyl. 5.3L, 2014-2018 Silverado 1500 8Cyl. 6.2L, 2014-2016 Silverado 2500HD 8Cyl. 6.0L, 2014-2019 Silverado 2500HD 8Cyl. 6.0L, 2014-2016 Silverado 2500HD 8Cyl. 6.6L, 2017-2019 Silverdao 2500HD 8Cyl. 6.6L, 2019 Silverado 2500 HD 8Cyl. 6.0L, 2015-2016 Silverado 3500HD 8Cyl. 6.0L, 2014-2019 Silverado 3500HD 8Cyl. 6.0L, 2014-2016 Silverado 3500HD 8Cyl. 6.6L T, 2017-2019 Silverado 3500HD 8Cyl. 6.6L T, 2019 Silverado 3500HD 8Cyl. 3.0L, 2015-2019 Suburban 8Cyl. 5.3L, 2015-2016 Suburban 8Cyl. 5.3L, 2019 Suburban 8Cyl. 6.2L, 2016-2019 Suburban 3500HD 8Cyl. 6.0L, 2015-2019 Tahoe 8Cyl. 5.3L, 2018-2019 Tahoe 8Cyl. 6.2L</t>
  </si>
  <si>
    <t>VOLKSWAGEN 2004-17 Touareg, 2011-15 Touareg Hybrid, AUDI 2007-16 Q7, 2006-09 LAND ROVER Range Rover, 2003-18 PORSCHE Cayenne, 2011-18 Cayenne Hybrid</t>
  </si>
  <si>
    <t>HONDA 2001-05 Civic, ACURA 2002-04 1.7EL, 2005 EL</t>
  </si>
  <si>
    <t>VOLKSWAGEN 1998-10 Beetle, 2003-06 Beetle Cabrio, 2007-10 Bora, 1999-06 Golf, 2007-10 Golf City, 1999-06 GTI, 1999-05 Jetta, 2007-09 Jetta City, 2005 R32, AUDI 1998-05 A3, 2000-06 TT, 2000-06 TT Quattro, 1999-07 SEAT Leon, 1999-05 Toledo</t>
  </si>
  <si>
    <t>DODGE 1990-92 Monaco, 1980-81 FIAT Brava, 1980-83 Spider 2000, 1986 JEEP Cherokee, 1986 Comanche, 1986 Wagoneer, 1987-95 Wrangler, 1971-79 VOLKSWAGEN Beetle, 1973 Fastback, 1985-87 Golf, 1985-89 GTI, 1981-92 Jetta, 1972-74 Karmann Ghia, 1975-84 Rabbit, 1980-83 Rabbit Pickup, 1974-04 Sedan, 1973 Squareback, 1971-80 Super Beetle, 1973-74 Thing, 1968-71 Transporter, 1982-84 Vanagon, 1968-72 VOLVO 142, 1968-72 144, 1968-72 145, AUDI 1979-81 5000</t>
  </si>
  <si>
    <t>CHEVROLET 1989-90 Celebrity, BUICK 1989-96 Century, 1995-96 OLDSMOBILE Ciera, 1989-94 Cutlass Ciera, 1989-91 PONTIAC 6000</t>
  </si>
  <si>
    <t>1239991S01</t>
  </si>
  <si>
    <t>1239710S01</t>
  </si>
  <si>
    <t>1239790S01</t>
  </si>
  <si>
    <t>1239780S01</t>
  </si>
  <si>
    <t>VOLKSWAGEN Beetle 4Cyl. 2.0L T 2012-2013, CC 4Cyl. 2.0L T 2009-2017, Eos 4Cyl. 2.0L T 2009-2016, GLI 4Cyl. 2.0L T 2008-2012, GTI 4Cyl. 2.0L T 2008-2014, Jetta 4Cyl. 2.0L T 2008-2013, Passat 4Cyl. 2.0L T 2008-2010, Tiguan 4Cyl. 2.0L T 2009-2018, AUDI A3 4Cyl. 2.0L T 2008-2013, A4 4Cyl. 2.0L T 2009-2016, A5 4Cyl. 2.0L T 2010-2017, A6 4Cyl. 2.0L T 2012-2015, Q3 4Cyl. 2.0L 2015-2019, Q5 4Cyl. 2.0L T 2011-2017, S3 4Cyl. 2.0L T 2011-2012, TT 4Cyl. 2.0L T 2009-2015</t>
  </si>
  <si>
    <t>VOLKSWAGEN Beetle 5Cyl. 2.5L 2006-2010, Bora 4Cyl. 2.0L 2006-2009, Bora 5Cyl. 2.5L 2005-2010, EOS 4Cyl. 2.0L T 2007-2011, GLI 4Cyl. 2.0L T 2008, Golf 4Cyl. 2.0L T 2014, Golf R 4Cyl. 2.0L T 2012-2013, GTI 4Cyl. 2.0L T 2006-2008, Jetta 5Cyl. 2.5L 2005-2014, Jetta 4Cyl. 2.0L T 2006-2008, Passat 4Cyl. 2.0L T 2006-2008, 5Cyl. 2.5L 2012-2015, SEAT Altea 4Cyl. 2.0L 2004-2008, Leon 4Cyl. 2.0L 2008, Leon 4Cyl. 2.0L T 2006-2008, Toledo 4Cyl. 2.0L 2006-2007, AUDI A3 4Cyl. 2.0L T 2006-2008, A4 4Cyl. 2.0L T 2005-2009, RS3 5Cyl. 2.5L T 2017-2019, TT 4Cyl. 2.0L T 2008-2009, TT Quattro RS 5Cyl. 2.5L T 2012-2013, TT Quattro RS 5Cyl. 2.5L T 2018-2019, TT Quattro S 4Cyl. 2.0L T 2010-2015</t>
  </si>
  <si>
    <t>VOLKSWAGEN Euro Van 6Cyl. 2.8L 1997-2000, Golf 6Cyl. 2.8L 1999, GTI 6Cyl. 2.8L 1996-2002, Jetta 6Cyl. 2.8L 1996-2002, Passat 6Cyl. 2.8L 1996-1997, Passat 8Cyl. 4.0L 2002-2004, Touareg 6Cyl. 3.6L 2007-2011, Touareg 6Cyl. 3.2L 2006, Touareg 6Cyl. 3.2L 2004, Touareg 8Cyl. 4.2L 2004-2007, AUDI A8 8Cyl. 4.2L 2000-2003, Q7 6Cyl. 3.6L 2007-2010, S8 8Cyl. 4.2L 2001-2003, PORSCHE Cayenne 6Cyl. 3.2L 2004-2006, Cayenne 6Cyl. 3.6L 2008-2011</t>
  </si>
  <si>
    <t xml:space="preserve">TOYOTA 2018-2020 C-HR, 2009-18 Corolla, 2017-18 Corolla iM, 2009-14 Matrix, 2010-18 Prius, 2012-15 Prius Plug-In, 2017 Prius Prime, 2012-18 Prius V, LEXUS 2011-17 CT200h, 2009-10 PONTIAC Vibe, 2016 SCION iM, 2008-14 xD, 2018 </t>
  </si>
  <si>
    <t>CHEVROLET 1999-08 Tracker, 1991-93 NISSAN NX2000, 1991-94 Sentra, 1993-98 Tsuru GSR, 2002-09 TOYOTA Camry, 2007-11 Camry Hybrid, 1990-05 Celica, 1988-12 Corolla, 1988 Corolla FX16, 2001-07 Highlander, 2003-13 Matrix, 1988-95 MR-2, 2001-08 RAV4, 2002-08 Solara, 2003-10 PONTIAC Vibe, 2002-07 SUZUKI Aerio, 1999-02 Esteem, 2009-13 Grand Vitara, 2010-13 Kizashi, 1996-98 Sidekick, 2001 Swift, 2007-13 SX4, 1999-03 Vitara,  INFINITI G20, 2010-12 LEXUS HS250h, 2005-11 LOTUS Elise, 2006-10 Exige</t>
  </si>
  <si>
    <t xml:space="preserve">CHEVROLET 2001-02 Tracker, 1989-92, TOYOTA Camry, 1988-05 Celica, 1988-18 Corolla, 1988 Corolla FX, 2000-05 Echo, 2003-08 Matrix, 1985-95 MR-2, 2000-05 MR2 Spyder, 1992-99 Paseo, 2001-09 Prius, 2012-18 Prius C, 2018 Prius Prime, 1996-00 RAV4, 1999-01 Solara, 2004-18 Yaris, 2003-07 PONTIAC Matiz, 2003-08 Vibe, 2004-06 SCION xA, 2004-06 xB, 1988-01 </t>
  </si>
  <si>
    <t>CHEVROLET 2011-2015 Cruze 4Cyl. 1.8L, 2013-2015 Cruze 4Cyl. 1.4L T, 2011 Cruze 4Cyl. 1.4L T, 2013-2015 Cruze 4Cyl. 1.8L, 2012 Cruze 4Cyl. 1.4L T, 2014-2015 Cruze 2.0L T, 2016 Cruze Limited 4Cyl. 1.4L T, 2016 Cruze Limited 4Cyl. 1.8L, 2016 Cruze 4Cyl. 1.8L, 2013-2015 Malibu 4Cyl. 2.0L, 2014-2015 Malibu 4Cyl. 2.5L, 2013-2014 Malibu 4Cyl. 2.5L, 2013 Malibu 4Cyl. 2.5L, 2016 Malibu limited 4Cyl. 2.5L, 2012-2019 Sonic 4Cyl. 1.4L T, 2012-2018 Sonic 4Cyl. 1.8L, 2012-2018 Sonic ecotec 4Cyl. 1.8L, 2013 Sonic 4Cyl. 1.8L, 2013-2015 Spark 4Cyl. 1.2L, 2016-2020 Spark 4Cyl. 1.4L, 2014-2016 Spark EV, 2015-2020 Trax 4Cyl. 1.4L T, 2017-2019 Trax 4Cyl. 1.8L, 2013-2016 Trax 4Cyl. 1.8L, 2011-2015 Volt 4Cyl. 1.4L. BUICK 2010 Allure 6Cyl. 3.6L, 2010 Allure 6Cyl. 3.0L, 2010 Allure 4Cyl. 2.4L, 2013-2019 Encore 4Cyl. 1.4L T, 2016-2019 Encore 4Cyl. 1.4L T, 2010-2011 La Crosse 6Cyl. 3.6L, 2012-2016 La Crosse 4Cyl. 2.4L, 2012-2016 La Crosse 6Cyl. 3.6L, 2010-2011 La Crosse 4Cyl. 2.4L, 2010 La Crosse 6Cyl. 3.0L, 2011-2013 Regal 4Cyl. 2.0L, 2011 Regal 4Cyl. 2.4L, 2014-2017 Regal 2.0L T, 2012-2017 Regal 4Cyl. 2.4L, 2012-2017 Verano 4Cyl. 2.4L, 2013-2016 Verano 4Cyl. 2.0L T, CADILLAC 2011 SRX 6Cyl. 2.8L, 2010-2011 SRX 6Cyl. 3.0L, 2012-2016 SRX 6Cyl. 3.6L, 2010 SRX 6Cyl. 2.8L T, SAAB 2011 9-5 4Cyl. 2.0L T, 2010-2011 9-5 6Cyl. 2.8L T</t>
  </si>
  <si>
    <t>MITSUBISHI 2007-2009 Grandis 4Cyl. 2.4L, 2002-2004 Lancer 4Cyl. 2.0L, 2005-2006 Lancer 4Cyl. 2.4L, 2005-2007 Lancer 4Cyl. 2.0L, 2004 Lancer 4Cyl. 2.4L, 2003 Lancer evolution 4Cyl. 2.0L T, 2005-2006 Lacer evolution 4Cyl. 2.0L, 2004 Lancer evolution 4Cyl. 2.0L T, 2004 Lancer Sportback 4Cyl. 2.4L, 2005-2006 Outlander 4Cyl. 2.4L, 2003-2004 Outlander 4Cyl. 2.4L</t>
  </si>
  <si>
    <t>VOLKSWAGEN 411, 1973-74 412, 1950-74 Beetle, 1968-74 Campmobile, 1974-75 Dasher, 1966-73 Fastback, 1956-74 Karmann Ghia, 1975-84 Rabbit, 1980 Rabbit Pickup, 1975-76 Scirocco, 1974-92 Sedan, 1966-73 Squareback, 1972-74 Super Beetle, 1973-74 Thing, 1950-76 Transporter, 1967 TOYOTA Corona, 1965-70 Crown, 1968-69 Hi-Lux Pickup, 1965-68 Land Cruiser, 1965-67 Pickup Truck, 1971-72 , 1959-68 VOLVO 122, 1968-72 142, 1967-72 144, 1968-72 145, 1970-71 164, 1959-60 445, 1959-66 544, 1961-70 1800, 1964-67 PEUGEOT 403, 1964-70 404, 1970-79 504, 1977-81 604, 1966-73 SAAB 95, 1966-73 96, 1969-73 99, 1966-67 Monte Carlo, 1967-74 Sonett, 1962-68 SIMCA 1000, 1969-71 1118, 1969-71 1204, 1960 SUNBEAM Alpine I, 1961-62 Alpine II, 1963 Alpine III, 1964 Alpine IV, 1955 Alpine Mk III, 1965-67 Alpine V, 1964-67 Imp Sport, 1963 LeMans, 1955 Mk III, 1968-76 Rapier, 1956-58 Rapier I, 1958-59 Rapier II, 1960-62 Rapier III, 1963 Rapier IIIA, 1964 Rapier IV, 1965-67 Rapier V, 1967-72 Stilleto, 1964-67 Tiger, ALFA ROMEO 1969 GTA 1300 Junior, 1970-74 AUDI 100, 1973-74 Fox, 1970-72 Super 90, 1970 AUSTIN Healey Sprite Mk IV,1967-75 FIAT 124, 1975-78 131, 1967-71 850, 1958-63 1100, 1958-63 1200, 1959-67 1500, 1963-66 1100D, 1967 1100R, 1968-78 124 Spider, 1970-71 850 Racer, 1967-73 850 Spider, 1978 Brava, 1965-67 Anglia 1200, 1964 Anglia Super, 1963-64 Capri, 1969 Capri 1600, 1957-61 Consul, 1962-64 Consul 315, 1962 Consul Capri, 1963-70 Cortina, 1966-67 Cortina 1500, 1967-68 Cortina 1600C, 1964-70 Cortina GT, 1957-61 Escort, 1966-67 Lotus Cortina, 1957-61 Perfect, 1957-60 Squire, 1965-67 HUMBER Imperial, 1959-66 Super Snipe, 1967-69 MG MGC, 1961-79 Midget, 1963-64 Midget Mk I, 1965-66 Midget Mk II, 1967-74 Midget Mk III, 1955-68 MORGAN Plus 4, 1963-66 Plus 4 Plus, 1961-68 Plus 4 Super Sports, 1968-72 NSU 110, 1968-72 1000, 1968-72 1200C, 1958-63 Prinz, 1964-67 Prinz 1000, 1966-67 Prinz 1000TT, 1966-67 Prinz 110, 1960-63 Prinz 30, 1962-67 Prinz 4, 1969-77 Ro 80, 1968-72 Sport, 1959-67 Sport Prinz, 1968-72 TT, 1968-72 TTS, 1964-68 Wankel Spider, 1973-75 OPEL 1900, 1971-72 1900 Rallye, 1969-73 GT, 1964-72 Kadett, 1971-75 Manta, 1967-70 Rallye</t>
  </si>
  <si>
    <t xml:space="preserve">HU 821 x </t>
  </si>
  <si>
    <t>97133C1010</t>
  </si>
  <si>
    <t>WP10275</t>
  </si>
  <si>
    <t xml:space="preserve">CU 2336 </t>
  </si>
  <si>
    <t>CU 2362</t>
  </si>
  <si>
    <t xml:space="preserve">MC 1011 </t>
  </si>
  <si>
    <t>CU 3139</t>
  </si>
  <si>
    <t xml:space="preserve">CUK 8430 </t>
  </si>
  <si>
    <t>CU 2329</t>
  </si>
  <si>
    <t>MC10102</t>
  </si>
  <si>
    <t>MA1131</t>
  </si>
  <si>
    <t>F327A</t>
  </si>
  <si>
    <t>C24054</t>
  </si>
  <si>
    <t>MA1250</t>
  </si>
  <si>
    <t>C 25 018</t>
  </si>
  <si>
    <t>MA1137</t>
  </si>
  <si>
    <t>C 2730</t>
  </si>
  <si>
    <t>619-42077</t>
  </si>
  <si>
    <t>C 26 027</t>
  </si>
  <si>
    <t>C 28 010</t>
  </si>
  <si>
    <t>C 2029</t>
  </si>
  <si>
    <t>C 23 006</t>
  </si>
  <si>
    <t>C 23 011</t>
  </si>
  <si>
    <t>C 2201</t>
  </si>
  <si>
    <t>C 29 002</t>
  </si>
  <si>
    <t xml:space="preserve">C 25 019 </t>
  </si>
  <si>
    <t>C 38 116</t>
  </si>
  <si>
    <t>C 2676</t>
  </si>
  <si>
    <t>C 2469</t>
  </si>
  <si>
    <t>C 3747</t>
  </si>
  <si>
    <t>C 3327</t>
  </si>
  <si>
    <t>C 2368</t>
  </si>
  <si>
    <t>CAV 7111/296</t>
  </si>
  <si>
    <t xml:space="preserve">PU 9012 z </t>
  </si>
  <si>
    <t>GF61P</t>
  </si>
  <si>
    <t>WK 613</t>
  </si>
  <si>
    <t>L632</t>
  </si>
  <si>
    <t>WK 42/80</t>
  </si>
  <si>
    <t>C 3033</t>
  </si>
  <si>
    <t>C2667</t>
  </si>
  <si>
    <t>C 2733</t>
  </si>
  <si>
    <t>C 34 100</t>
  </si>
  <si>
    <t>C 25 020</t>
  </si>
  <si>
    <t>C 2483</t>
  </si>
  <si>
    <t>C 26 014</t>
  </si>
  <si>
    <t>F86A25</t>
  </si>
  <si>
    <t>CFI2280</t>
  </si>
  <si>
    <t>Estado</t>
  </si>
  <si>
    <t>Bajo Pedido</t>
  </si>
  <si>
    <t>A11479</t>
  </si>
  <si>
    <t>A16065</t>
  </si>
  <si>
    <t>A16184</t>
  </si>
  <si>
    <t>A20070</t>
  </si>
  <si>
    <t>TA21351</t>
  </si>
  <si>
    <t>TA21360</t>
  </si>
  <si>
    <t>A21361</t>
  </si>
  <si>
    <t>A21388</t>
  </si>
  <si>
    <t>A21482</t>
  </si>
  <si>
    <t>A24299</t>
  </si>
  <si>
    <t>A24339</t>
  </si>
  <si>
    <t>A24355</t>
  </si>
  <si>
    <t>A25393</t>
  </si>
  <si>
    <t>A25451</t>
  </si>
  <si>
    <t>A25566</t>
  </si>
  <si>
    <t>TL15830</t>
  </si>
  <si>
    <t>A25786</t>
  </si>
  <si>
    <t>A25787</t>
  </si>
  <si>
    <t>A25802</t>
  </si>
  <si>
    <t>A26053</t>
  </si>
  <si>
    <t>A26139</t>
  </si>
  <si>
    <t>A26172</t>
  </si>
  <si>
    <t>L16291</t>
  </si>
  <si>
    <t>TL11403</t>
  </si>
  <si>
    <t>A28168</t>
  </si>
  <si>
    <t>A28174</t>
  </si>
  <si>
    <t>A31397</t>
  </si>
  <si>
    <t>A31399</t>
  </si>
  <si>
    <t>TA31433</t>
  </si>
  <si>
    <t>TA31440</t>
  </si>
  <si>
    <t>A31464</t>
  </si>
  <si>
    <t>A31481</t>
  </si>
  <si>
    <t>A31489</t>
  </si>
  <si>
    <t>A34487</t>
  </si>
  <si>
    <t>A35700</t>
  </si>
  <si>
    <t>A36123</t>
  </si>
  <si>
    <t>A36276</t>
  </si>
  <si>
    <t>A38169</t>
  </si>
  <si>
    <t>A38190</t>
  </si>
  <si>
    <t>A38193</t>
  </si>
  <si>
    <t>A38195</t>
  </si>
  <si>
    <t>A39066</t>
  </si>
  <si>
    <t>A40090</t>
  </si>
  <si>
    <t>A41386</t>
  </si>
  <si>
    <t>A41392</t>
  </si>
  <si>
    <t>A41443</t>
  </si>
  <si>
    <t>A41444</t>
  </si>
  <si>
    <t>TA41474</t>
  </si>
  <si>
    <t>A43149</t>
  </si>
  <si>
    <t>TA45387</t>
  </si>
  <si>
    <t>TA45497</t>
  </si>
  <si>
    <t>A45568</t>
  </si>
  <si>
    <t>TA45673</t>
  </si>
  <si>
    <t>A48171</t>
  </si>
  <si>
    <t>A48219</t>
  </si>
  <si>
    <t>TA51358</t>
  </si>
  <si>
    <t>TA51461</t>
  </si>
  <si>
    <t>TA51465</t>
  </si>
  <si>
    <t>TA55539</t>
  </si>
  <si>
    <t>A58178</t>
  </si>
  <si>
    <t>TA59148</t>
  </si>
  <si>
    <t>C15506</t>
  </si>
  <si>
    <t>C15599</t>
  </si>
  <si>
    <t>C15850</t>
  </si>
  <si>
    <t>C15862</t>
  </si>
  <si>
    <t>C25572</t>
  </si>
  <si>
    <t>C25874</t>
  </si>
  <si>
    <t>C25875</t>
  </si>
  <si>
    <t>C25878</t>
  </si>
  <si>
    <t>TC26086</t>
  </si>
  <si>
    <t>C26089</t>
  </si>
  <si>
    <t>C26185</t>
  </si>
  <si>
    <t>C26205C</t>
  </si>
  <si>
    <t>C28183</t>
  </si>
  <si>
    <t>C28198</t>
  </si>
  <si>
    <t>C29064</t>
  </si>
  <si>
    <t>TC31412</t>
  </si>
  <si>
    <t>C31415</t>
  </si>
  <si>
    <t>C31439</t>
  </si>
  <si>
    <t>C31472</t>
  </si>
  <si>
    <t>C35479C</t>
  </si>
  <si>
    <t>C35576</t>
  </si>
  <si>
    <t>TC36115</t>
  </si>
  <si>
    <t>C36157</t>
  </si>
  <si>
    <t>C36286</t>
  </si>
  <si>
    <t>C38185</t>
  </si>
  <si>
    <t>C38208</t>
  </si>
  <si>
    <t>C38214</t>
  </si>
  <si>
    <t>TC38222</t>
  </si>
  <si>
    <t>C38908</t>
  </si>
  <si>
    <t>C39063</t>
  </si>
  <si>
    <t>C45527</t>
  </si>
  <si>
    <t>C45654</t>
  </si>
  <si>
    <t>TC45662</t>
  </si>
  <si>
    <t>C46126</t>
  </si>
  <si>
    <t>C49187C</t>
  </si>
  <si>
    <t>C51395</t>
  </si>
  <si>
    <t>F21115</t>
  </si>
  <si>
    <t>F29160</t>
  </si>
  <si>
    <t>F44829</t>
  </si>
  <si>
    <t>F45057</t>
  </si>
  <si>
    <t>F45068</t>
  </si>
  <si>
    <t>F45191</t>
  </si>
  <si>
    <t>F50124</t>
  </si>
  <si>
    <t>F50305</t>
  </si>
  <si>
    <t>F54469</t>
  </si>
  <si>
    <t>F54617</t>
  </si>
  <si>
    <t>F54638</t>
  </si>
  <si>
    <t>F54664</t>
  </si>
  <si>
    <t>F54668</t>
  </si>
  <si>
    <t>F54692</t>
  </si>
  <si>
    <t>F55287</t>
  </si>
  <si>
    <t>F55365</t>
  </si>
  <si>
    <t>F59201</t>
  </si>
  <si>
    <t>F60222</t>
  </si>
  <si>
    <t>F60266</t>
  </si>
  <si>
    <t>F63188</t>
  </si>
  <si>
    <t>F64857</t>
  </si>
  <si>
    <t>F65299</t>
  </si>
  <si>
    <t>F65364</t>
  </si>
  <si>
    <t>F65377</t>
  </si>
  <si>
    <t>TL11411</t>
  </si>
  <si>
    <t>TL44872</t>
  </si>
  <si>
    <t>A26273</t>
  </si>
  <si>
    <t>TL18182</t>
  </si>
  <si>
    <t>TL35476</t>
  </si>
  <si>
    <t>L38167</t>
  </si>
  <si>
    <t>TA21438</t>
  </si>
  <si>
    <t>TA21447</t>
  </si>
  <si>
    <t>TA21473</t>
  </si>
  <si>
    <t>TA28194</t>
  </si>
  <si>
    <t>TA31400</t>
  </si>
  <si>
    <t>TA31436</t>
  </si>
  <si>
    <t>TA31455</t>
  </si>
  <si>
    <t>TA31459</t>
  </si>
  <si>
    <t>TA31467</t>
  </si>
  <si>
    <t>TA31480</t>
  </si>
  <si>
    <t>TA35272</t>
  </si>
  <si>
    <t>TA38197</t>
  </si>
  <si>
    <t>TA41378</t>
  </si>
  <si>
    <t>TA41457</t>
  </si>
  <si>
    <t>TA41466</t>
  </si>
  <si>
    <t>TA51462</t>
  </si>
  <si>
    <t>TC31450</t>
  </si>
  <si>
    <t>TC35667</t>
  </si>
  <si>
    <t>TC38155</t>
  </si>
  <si>
    <t>TA36320</t>
  </si>
  <si>
    <t>TA56314</t>
  </si>
  <si>
    <t>TA26114</t>
  </si>
  <si>
    <t>TA35907</t>
  </si>
  <si>
    <t>TC31381</t>
  </si>
  <si>
    <t>TL38154</t>
  </si>
  <si>
    <t>A26277</t>
  </si>
  <si>
    <t>TL35399</t>
  </si>
  <si>
    <t>TA36120</t>
  </si>
  <si>
    <t>TA15363</t>
  </si>
  <si>
    <t>TA25689</t>
  </si>
  <si>
    <t>TA35638</t>
  </si>
  <si>
    <t>TC25863</t>
  </si>
  <si>
    <t>TC35491</t>
  </si>
  <si>
    <t>TC35530</t>
  </si>
  <si>
    <t>TC45459</t>
  </si>
  <si>
    <t>F54719</t>
  </si>
  <si>
    <t>A25042</t>
  </si>
  <si>
    <t>C26175</t>
  </si>
  <si>
    <t>C26087</t>
  </si>
  <si>
    <t>C25858</t>
  </si>
  <si>
    <t>C35674</t>
  </si>
  <si>
    <t>TA48156</t>
  </si>
  <si>
    <t>TC36080</t>
  </si>
  <si>
    <t>TC36174</t>
  </si>
  <si>
    <t>A19058</t>
  </si>
  <si>
    <t>C25853</t>
  </si>
  <si>
    <t>TA28177</t>
  </si>
  <si>
    <t>A58172</t>
  </si>
  <si>
    <t>TA26166</t>
  </si>
  <si>
    <t>A26144</t>
  </si>
  <si>
    <t>C16108</t>
  </si>
  <si>
    <t>C35898</t>
  </si>
  <si>
    <t>C38175</t>
  </si>
  <si>
    <t>A28152</t>
  </si>
  <si>
    <t>A36101</t>
  </si>
  <si>
    <t>C35494C</t>
  </si>
  <si>
    <t>C16079</t>
  </si>
  <si>
    <t>C16203</t>
  </si>
  <si>
    <t>C16177</t>
  </si>
  <si>
    <t>A48225</t>
  </si>
  <si>
    <t>A21351</t>
  </si>
  <si>
    <t>A21360</t>
  </si>
  <si>
    <t>L15830</t>
  </si>
  <si>
    <t>A31433</t>
  </si>
  <si>
    <t>A31440</t>
  </si>
  <si>
    <t>A45387</t>
  </si>
  <si>
    <t>A45497</t>
  </si>
  <si>
    <t>A45673</t>
  </si>
  <si>
    <t>A51358</t>
  </si>
  <si>
    <t>A51461</t>
  </si>
  <si>
    <t>A51465</t>
  </si>
  <si>
    <t>A55539</t>
  </si>
  <si>
    <t>A59148</t>
  </si>
  <si>
    <t>C26086</t>
  </si>
  <si>
    <t>C31412</t>
  </si>
  <si>
    <t>C36115</t>
  </si>
  <si>
    <t>C38222</t>
  </si>
  <si>
    <t>C45662</t>
  </si>
  <si>
    <t>L11411</t>
  </si>
  <si>
    <t>L18182</t>
  </si>
  <si>
    <t>L35476</t>
  </si>
  <si>
    <t>17801-77050</t>
  </si>
  <si>
    <t>WA10807</t>
  </si>
  <si>
    <t>CA10692</t>
  </si>
  <si>
    <t>68082570AA</t>
  </si>
  <si>
    <t xml:space="preserve">C 29 005 </t>
  </si>
  <si>
    <t>WA10006</t>
  </si>
  <si>
    <t>LX3571</t>
  </si>
  <si>
    <t>CA11250</t>
  </si>
  <si>
    <t>MA1134</t>
  </si>
  <si>
    <t>LX825</t>
  </si>
  <si>
    <t>CA4303</t>
  </si>
  <si>
    <t>GA4303</t>
  </si>
  <si>
    <t>68202151AA</t>
  </si>
  <si>
    <t>C 23 013</t>
  </si>
  <si>
    <t>WA10084</t>
  </si>
  <si>
    <t>LX3597</t>
  </si>
  <si>
    <t>CA11744</t>
  </si>
  <si>
    <t>17801-WB001</t>
  </si>
  <si>
    <t>WA10408</t>
  </si>
  <si>
    <t>PEES-13-3A0</t>
  </si>
  <si>
    <t>WA10424</t>
  </si>
  <si>
    <t>LX4298</t>
  </si>
  <si>
    <t>WA10646</t>
  </si>
  <si>
    <t>LX3015/14</t>
  </si>
  <si>
    <t>CA12112</t>
  </si>
  <si>
    <t>F13A36</t>
  </si>
  <si>
    <t>68245310AA</t>
  </si>
  <si>
    <t>WA10937</t>
  </si>
  <si>
    <t>CA11877</t>
  </si>
  <si>
    <t>GA2378</t>
  </si>
  <si>
    <t>F100A96</t>
  </si>
  <si>
    <t>CA4830</t>
  </si>
  <si>
    <t>GA180</t>
  </si>
  <si>
    <t>F48A30</t>
  </si>
  <si>
    <t>CA3915</t>
  </si>
  <si>
    <t>GA3915</t>
  </si>
  <si>
    <t>F39A15</t>
  </si>
  <si>
    <t>17220-PH3-000</t>
  </si>
  <si>
    <t>LX891</t>
  </si>
  <si>
    <t>CA6304</t>
  </si>
  <si>
    <t>F63A04</t>
  </si>
  <si>
    <t>17801-21020</t>
  </si>
  <si>
    <t>MA1235</t>
  </si>
  <si>
    <t>CA9501</t>
  </si>
  <si>
    <t>17220-PGE-A00</t>
  </si>
  <si>
    <t>LX3214</t>
  </si>
  <si>
    <t>CA9502</t>
  </si>
  <si>
    <t>5F9Z-9601-AA</t>
  </si>
  <si>
    <t>MA1104</t>
  </si>
  <si>
    <t>GA771F</t>
  </si>
  <si>
    <t>11 42 7 622 446</t>
  </si>
  <si>
    <t>HU 711/51 X</t>
  </si>
  <si>
    <t>OX339/2D</t>
  </si>
  <si>
    <t>CH9973</t>
  </si>
  <si>
    <t>G341</t>
  </si>
  <si>
    <t>OF11Z1</t>
  </si>
  <si>
    <t>17801-38010</t>
  </si>
  <si>
    <t>17220-RDA-A10</t>
  </si>
  <si>
    <t>MA1256</t>
  </si>
  <si>
    <t>LX4039</t>
  </si>
  <si>
    <t>CA10551</t>
  </si>
  <si>
    <t>F105A51</t>
  </si>
  <si>
    <t>13780-80J00</t>
  </si>
  <si>
    <t>LX2998</t>
  </si>
  <si>
    <t>CA10633</t>
  </si>
  <si>
    <t>GA331</t>
  </si>
  <si>
    <t>F13A78</t>
  </si>
  <si>
    <t>17220-RKG-A00</t>
  </si>
  <si>
    <t>LX3216</t>
  </si>
  <si>
    <t>CA10886</t>
  </si>
  <si>
    <t>F108A86</t>
  </si>
  <si>
    <t>16546-EJ70A</t>
  </si>
  <si>
    <t>CA10999</t>
  </si>
  <si>
    <t>17220-RYE-A10</t>
  </si>
  <si>
    <t>LX3218</t>
  </si>
  <si>
    <t>W 6021</t>
  </si>
  <si>
    <t>WL10001</t>
  </si>
  <si>
    <t>OC996</t>
  </si>
  <si>
    <t>PH11462</t>
  </si>
  <si>
    <t>GP409</t>
  </si>
  <si>
    <t>OF2518</t>
  </si>
  <si>
    <t>W 7056</t>
  </si>
  <si>
    <t>WL10290</t>
  </si>
  <si>
    <t>PH12060</t>
  </si>
  <si>
    <t>17220-5J6-A00</t>
  </si>
  <si>
    <t>WA10053</t>
  </si>
  <si>
    <t>LX3765</t>
  </si>
  <si>
    <t>CA11712</t>
  </si>
  <si>
    <t>17220-5J2-A00</t>
  </si>
  <si>
    <t>WA10223</t>
  </si>
  <si>
    <t>F102A23</t>
  </si>
  <si>
    <t>MR968274</t>
  </si>
  <si>
    <t>C 25 128</t>
  </si>
  <si>
    <t>WA10058</t>
  </si>
  <si>
    <t>LX4431</t>
  </si>
  <si>
    <t>CA10910</t>
  </si>
  <si>
    <t>F82A74</t>
  </si>
  <si>
    <t>PY8W-13-3A0</t>
  </si>
  <si>
    <t>C 25 014</t>
  </si>
  <si>
    <t>WA9790</t>
  </si>
  <si>
    <t>LX3539</t>
  </si>
  <si>
    <t>68214516AA</t>
  </si>
  <si>
    <t>WA10649</t>
  </si>
  <si>
    <t>17220-5MS-H00</t>
  </si>
  <si>
    <t>WA10907</t>
  </si>
  <si>
    <t>16546-AA16A</t>
  </si>
  <si>
    <t>WA10713</t>
  </si>
  <si>
    <t>CA12295</t>
  </si>
  <si>
    <t>WA10942</t>
  </si>
  <si>
    <t>16546-6CA0A</t>
  </si>
  <si>
    <t>WA10947</t>
  </si>
  <si>
    <t>17220-PM7-000</t>
  </si>
  <si>
    <t xml:space="preserve">C 2136/1 </t>
  </si>
  <si>
    <t>LX849</t>
  </si>
  <si>
    <t>CA6333</t>
  </si>
  <si>
    <t>F63A33</t>
  </si>
  <si>
    <t>16546-EA00</t>
  </si>
  <si>
    <t>MA1261</t>
  </si>
  <si>
    <t>LX3223</t>
  </si>
  <si>
    <t>CA10254</t>
  </si>
  <si>
    <t>GA1546</t>
  </si>
  <si>
    <t>F102A54</t>
  </si>
  <si>
    <t>13780-57L00</t>
  </si>
  <si>
    <t>CA10998</t>
  </si>
  <si>
    <t>F57AL0</t>
  </si>
  <si>
    <t>17220-R8A-A01</t>
  </si>
  <si>
    <t>LX3762</t>
  </si>
  <si>
    <t>CA11413</t>
  </si>
  <si>
    <t>F114A13</t>
  </si>
  <si>
    <t>17220-R9P-A01</t>
  </si>
  <si>
    <t>WA10111</t>
  </si>
  <si>
    <t>LX3764</t>
  </si>
  <si>
    <t>CA11525</t>
  </si>
  <si>
    <t>F10A11</t>
  </si>
  <si>
    <t>CN1Z9601A</t>
  </si>
  <si>
    <t>WA10261</t>
  </si>
  <si>
    <t>270 094 00 04</t>
  </si>
  <si>
    <t>C 27 004</t>
  </si>
  <si>
    <t>WA10312</t>
  </si>
  <si>
    <t>LX3477</t>
  </si>
  <si>
    <t>CA11411</t>
  </si>
  <si>
    <t>F103A12</t>
  </si>
  <si>
    <t>28113-C1100</t>
  </si>
  <si>
    <t>C 28 036</t>
  </si>
  <si>
    <t>WA10127</t>
  </si>
  <si>
    <t>LX4432</t>
  </si>
  <si>
    <t>CA11942</t>
  </si>
  <si>
    <t>F11A31</t>
  </si>
  <si>
    <t>16546-EZ40A</t>
  </si>
  <si>
    <t>WA10437</t>
  </si>
  <si>
    <t>CA12076</t>
  </si>
  <si>
    <t>8983 500 999</t>
  </si>
  <si>
    <t>AG17</t>
  </si>
  <si>
    <t>CA303</t>
  </si>
  <si>
    <t>GA303</t>
  </si>
  <si>
    <t>F303A</t>
  </si>
  <si>
    <t>16546-EZ31B</t>
  </si>
  <si>
    <t>WA10680</t>
  </si>
  <si>
    <t>C 36 015</t>
  </si>
  <si>
    <t>WA10718</t>
  </si>
  <si>
    <t>CA12166</t>
  </si>
  <si>
    <t>F22A97</t>
  </si>
  <si>
    <t>LC3Z-9601-B</t>
  </si>
  <si>
    <t>WA10905</t>
  </si>
  <si>
    <t>LC3Z-9601-A</t>
  </si>
  <si>
    <t>WA10906</t>
  </si>
  <si>
    <t>WA10695</t>
  </si>
  <si>
    <t>CA12258</t>
  </si>
  <si>
    <t>CA3523</t>
  </si>
  <si>
    <t>GA3523</t>
  </si>
  <si>
    <t>28113-26000</t>
  </si>
  <si>
    <t>C 2632/1</t>
  </si>
  <si>
    <t>LX1041</t>
  </si>
  <si>
    <t>CA9441</t>
  </si>
  <si>
    <t>F94A41</t>
  </si>
  <si>
    <t>MA1253</t>
  </si>
  <si>
    <t>LX3083</t>
  </si>
  <si>
    <t>CA9459</t>
  </si>
  <si>
    <t>F94A59</t>
  </si>
  <si>
    <t>LX2945</t>
  </si>
  <si>
    <t>28113-4D000</t>
  </si>
  <si>
    <t>MA1211</t>
  </si>
  <si>
    <t>LX1264</t>
  </si>
  <si>
    <t>CA10271</t>
  </si>
  <si>
    <t>F102A71</t>
  </si>
  <si>
    <t>WA10256</t>
  </si>
  <si>
    <t>LX4389</t>
  </si>
  <si>
    <t>CA11959</t>
  </si>
  <si>
    <t>HC3Z-9601-A</t>
  </si>
  <si>
    <t>WA10679</t>
  </si>
  <si>
    <t>CA12182</t>
  </si>
  <si>
    <t>17220-R4H-A00</t>
  </si>
  <si>
    <t>WA10334</t>
  </si>
  <si>
    <t>CA12089</t>
  </si>
  <si>
    <t>A3219C</t>
  </si>
  <si>
    <t>WA10651</t>
  </si>
  <si>
    <t>A3209C</t>
  </si>
  <si>
    <t>WA10719</t>
  </si>
  <si>
    <t>05103554AA</t>
  </si>
  <si>
    <t>C 32 338/1</t>
  </si>
  <si>
    <t>LX511</t>
  </si>
  <si>
    <t>CA5876</t>
  </si>
  <si>
    <t>GA475</t>
  </si>
  <si>
    <t>F26A04</t>
  </si>
  <si>
    <t>52022424AA</t>
  </si>
  <si>
    <t>C17004</t>
  </si>
  <si>
    <t>WA10304</t>
  </si>
  <si>
    <t>LX4592</t>
  </si>
  <si>
    <t>CA11950</t>
  </si>
  <si>
    <t>F52A02</t>
  </si>
  <si>
    <t>16546-1LA0A</t>
  </si>
  <si>
    <t>WA10298</t>
  </si>
  <si>
    <t>CA11002</t>
  </si>
  <si>
    <t>CU 22 002-2</t>
  </si>
  <si>
    <t>LAK448</t>
  </si>
  <si>
    <t>CF8726A</t>
  </si>
  <si>
    <t>CFI8726</t>
  </si>
  <si>
    <t>5013595AB</t>
  </si>
  <si>
    <t>MC1021</t>
  </si>
  <si>
    <t>CF10363</t>
  </si>
  <si>
    <t>CFI5013</t>
  </si>
  <si>
    <t>27298-ZR00A</t>
  </si>
  <si>
    <t>LA771S</t>
  </si>
  <si>
    <t>97133-3E270</t>
  </si>
  <si>
    <t>LA473</t>
  </si>
  <si>
    <t>CF10734</t>
  </si>
  <si>
    <t>4R3Z-19N619-AA</t>
  </si>
  <si>
    <t>LA1062</t>
  </si>
  <si>
    <t>CFI10370</t>
  </si>
  <si>
    <t>MR500360</t>
  </si>
  <si>
    <t>CF10744</t>
  </si>
  <si>
    <t>G3010-SA100</t>
  </si>
  <si>
    <t xml:space="preserve">CU 22 003 </t>
  </si>
  <si>
    <t>LA452</t>
  </si>
  <si>
    <t>CF10745</t>
  </si>
  <si>
    <t>97617-1C000</t>
  </si>
  <si>
    <t xml:space="preserve">CU 2506-2 </t>
  </si>
  <si>
    <t>LA195/S</t>
  </si>
  <si>
    <t>CF10245</t>
  </si>
  <si>
    <t>97133-2K000</t>
  </si>
  <si>
    <t>CU 19 001</t>
  </si>
  <si>
    <t>LA531</t>
  </si>
  <si>
    <t>CF10776</t>
  </si>
  <si>
    <t>95860-80J00</t>
  </si>
  <si>
    <t>CU21004</t>
  </si>
  <si>
    <t>LA682</t>
  </si>
  <si>
    <t>CF10559</t>
  </si>
  <si>
    <t>CFI10559</t>
  </si>
  <si>
    <t>68096453AA</t>
  </si>
  <si>
    <t>LA241/3</t>
  </si>
  <si>
    <t>CF11924</t>
  </si>
  <si>
    <t>CFI6809</t>
  </si>
  <si>
    <t>WP10074</t>
  </si>
  <si>
    <t>LA1464</t>
  </si>
  <si>
    <t>CF11663</t>
  </si>
  <si>
    <t>CFI11663</t>
  </si>
  <si>
    <t>27891-3DF0A</t>
  </si>
  <si>
    <t>CU 15 001</t>
  </si>
  <si>
    <t>LA1205</t>
  </si>
  <si>
    <t>CF11177</t>
  </si>
  <si>
    <t>CFI11177</t>
  </si>
  <si>
    <t>08790-2L000A</t>
  </si>
  <si>
    <t xml:space="preserve">CU 2532 </t>
  </si>
  <si>
    <t>LA441</t>
  </si>
  <si>
    <t>CF11666</t>
  </si>
  <si>
    <t>27277-4BU0A</t>
  </si>
  <si>
    <t>CU 25 003</t>
  </si>
  <si>
    <t>WP10179</t>
  </si>
  <si>
    <t>CF11854</t>
  </si>
  <si>
    <t>KB3Z-19N619-A</t>
  </si>
  <si>
    <t>WP10410</t>
  </si>
  <si>
    <t>97133-J5000</t>
  </si>
  <si>
    <t>WP10367</t>
  </si>
  <si>
    <t>27891-5RB0A</t>
  </si>
  <si>
    <t>97133-G2000</t>
  </si>
  <si>
    <t xml:space="preserve">CU 24 004 </t>
  </si>
  <si>
    <t>WP2064</t>
  </si>
  <si>
    <t>LA464</t>
  </si>
  <si>
    <t>87139-06030</t>
  </si>
  <si>
    <t>MC1005</t>
  </si>
  <si>
    <t>LA131</t>
  </si>
  <si>
    <t>CFI4701</t>
  </si>
  <si>
    <t>95861-54J00</t>
  </si>
  <si>
    <t xml:space="preserve">CU 2513 </t>
  </si>
  <si>
    <t>LA657</t>
  </si>
  <si>
    <t>CF11925</t>
  </si>
  <si>
    <t>72880-FG000</t>
  </si>
  <si>
    <t>CU 22 004</t>
  </si>
  <si>
    <t>LA461</t>
  </si>
  <si>
    <t>CF10930</t>
  </si>
  <si>
    <t>GP2071W</t>
  </si>
  <si>
    <t>08790-2G000-A</t>
  </si>
  <si>
    <t xml:space="preserve">CUK 2362 </t>
  </si>
  <si>
    <t>CF10896</t>
  </si>
  <si>
    <t>DG9Z-19N619-A</t>
  </si>
  <si>
    <t>WP10084</t>
  </si>
  <si>
    <t>CF11775</t>
  </si>
  <si>
    <t>CFI9Z19</t>
  </si>
  <si>
    <t>68223044AA</t>
  </si>
  <si>
    <t>WP10142</t>
  </si>
  <si>
    <t>LAO1508</t>
  </si>
  <si>
    <t>CF12000</t>
  </si>
  <si>
    <t>CFI10142</t>
  </si>
  <si>
    <t>97133-B2000</t>
  </si>
  <si>
    <t>WP10178</t>
  </si>
  <si>
    <t>CF12002</t>
  </si>
  <si>
    <t>FL3Z19N619A</t>
  </si>
  <si>
    <t>WP10266</t>
  </si>
  <si>
    <t>LAO1507</t>
  </si>
  <si>
    <t>CF12150</t>
  </si>
  <si>
    <t>87139-48020</t>
  </si>
  <si>
    <t>MC1017</t>
  </si>
  <si>
    <t>LA199</t>
  </si>
  <si>
    <t>CF10138</t>
  </si>
  <si>
    <t>05101438AA</t>
  </si>
  <si>
    <t>CU2897</t>
  </si>
  <si>
    <t xml:space="preserve">MC 1024 </t>
  </si>
  <si>
    <t>CF5842</t>
  </si>
  <si>
    <t>CFI2028</t>
  </si>
  <si>
    <t>27277-1ME0B</t>
  </si>
  <si>
    <t>MC1014</t>
  </si>
  <si>
    <t>CF10360</t>
  </si>
  <si>
    <t>CFI8898</t>
  </si>
  <si>
    <t>MC1057</t>
  </si>
  <si>
    <t>CF10371</t>
  </si>
  <si>
    <t>CFI10371</t>
  </si>
  <si>
    <t>08790-2D000A</t>
  </si>
  <si>
    <t>CU 2356</t>
  </si>
  <si>
    <t>LA440</t>
  </si>
  <si>
    <t>CF10329</t>
  </si>
  <si>
    <t>CF11667</t>
  </si>
  <si>
    <t>CFI3471</t>
  </si>
  <si>
    <t>68308950AB</t>
  </si>
  <si>
    <t>WP10316</t>
  </si>
  <si>
    <t>CF12283</t>
  </si>
  <si>
    <t>68169308AA</t>
  </si>
  <si>
    <t>WP10263</t>
  </si>
  <si>
    <t>GG5L</t>
  </si>
  <si>
    <t>FGI04</t>
  </si>
  <si>
    <t>CG20</t>
  </si>
  <si>
    <t>FGI122</t>
  </si>
  <si>
    <t>G3606</t>
  </si>
  <si>
    <t>MB658689</t>
  </si>
  <si>
    <t>WK 614/30</t>
  </si>
  <si>
    <t>KL128</t>
  </si>
  <si>
    <t>G7766</t>
  </si>
  <si>
    <t>GG185</t>
  </si>
  <si>
    <t>FGI40</t>
  </si>
  <si>
    <t>MB504760</t>
  </si>
  <si>
    <t>G7768</t>
  </si>
  <si>
    <t xml:space="preserve">WK 614/24 x </t>
  </si>
  <si>
    <t>KL209</t>
  </si>
  <si>
    <t>G8164</t>
  </si>
  <si>
    <t>FGI218</t>
  </si>
  <si>
    <t>MF1064</t>
  </si>
  <si>
    <t>KL509</t>
  </si>
  <si>
    <t>G8075</t>
  </si>
  <si>
    <t>GG164</t>
  </si>
  <si>
    <t>FGI151</t>
  </si>
  <si>
    <t>CG3</t>
  </si>
  <si>
    <t>E3TZ-9365-A</t>
  </si>
  <si>
    <t>WK 920/3</t>
  </si>
  <si>
    <t>KC59</t>
  </si>
  <si>
    <t>P3726</t>
  </si>
  <si>
    <t>GP3726</t>
  </si>
  <si>
    <t>WK 811/86</t>
  </si>
  <si>
    <t>KC2</t>
  </si>
  <si>
    <t>P3627</t>
  </si>
  <si>
    <t>G6567</t>
  </si>
  <si>
    <t>GG67</t>
  </si>
  <si>
    <t>FGI16</t>
  </si>
  <si>
    <t>WK 76/3</t>
  </si>
  <si>
    <t>G6534</t>
  </si>
  <si>
    <t>GG190</t>
  </si>
  <si>
    <t>FGI219</t>
  </si>
  <si>
    <t>WK 614/36 x</t>
  </si>
  <si>
    <t>KL140</t>
  </si>
  <si>
    <t>GG220</t>
  </si>
  <si>
    <t>FGI84</t>
  </si>
  <si>
    <t>42072-AA011</t>
  </si>
  <si>
    <t xml:space="preserve">WK 711/1 </t>
  </si>
  <si>
    <t>KL134</t>
  </si>
  <si>
    <t>G6827</t>
  </si>
  <si>
    <t>FGI93</t>
  </si>
  <si>
    <t>E8TZ-9N184-A</t>
  </si>
  <si>
    <t>PS6554A</t>
  </si>
  <si>
    <t>04883963AC</t>
  </si>
  <si>
    <t>CS8323</t>
  </si>
  <si>
    <t>WK 918</t>
  </si>
  <si>
    <t>KC46</t>
  </si>
  <si>
    <t>PS4886</t>
  </si>
  <si>
    <t>GPP111</t>
  </si>
  <si>
    <t>FGI100</t>
  </si>
  <si>
    <t>P3710</t>
  </si>
  <si>
    <t>P3940</t>
  </si>
  <si>
    <t>G294</t>
  </si>
  <si>
    <t>WK 853</t>
  </si>
  <si>
    <t>GG261</t>
  </si>
  <si>
    <t>FGI95</t>
  </si>
  <si>
    <t xml:space="preserve">WK 8121 </t>
  </si>
  <si>
    <t>KC381</t>
  </si>
  <si>
    <t>PS8622</t>
  </si>
  <si>
    <t>GPP419</t>
  </si>
  <si>
    <t>XF5Z-9155-AA</t>
  </si>
  <si>
    <t>MF1053</t>
  </si>
  <si>
    <t>G11293</t>
  </si>
  <si>
    <t>FGI189A</t>
  </si>
  <si>
    <t>3081799-7</t>
  </si>
  <si>
    <t>WK730/5</t>
  </si>
  <si>
    <t>KL68</t>
  </si>
  <si>
    <t>G9611</t>
  </si>
  <si>
    <t>GG915</t>
  </si>
  <si>
    <t>FGI212A</t>
  </si>
  <si>
    <t>90915-10009</t>
  </si>
  <si>
    <t>WL10332</t>
  </si>
  <si>
    <t>F4TZ-6731-A</t>
  </si>
  <si>
    <t>PH3786</t>
  </si>
  <si>
    <t>C 24 028</t>
  </si>
  <si>
    <t>LX1997</t>
  </si>
  <si>
    <t>CA11222</t>
  </si>
  <si>
    <t>GA344</t>
  </si>
  <si>
    <t>F96A90</t>
  </si>
  <si>
    <t>HU 711/6 Z</t>
  </si>
  <si>
    <t>WL7515</t>
  </si>
  <si>
    <t>OX982D</t>
  </si>
  <si>
    <t>CH11473</t>
  </si>
  <si>
    <t>OF7116</t>
  </si>
  <si>
    <t>ML1052</t>
  </si>
  <si>
    <t>OX182D</t>
  </si>
  <si>
    <t>CH9447</t>
  </si>
  <si>
    <t>68095335AA</t>
  </si>
  <si>
    <t>WL10058</t>
  </si>
  <si>
    <t>PH10267</t>
  </si>
  <si>
    <t>GP109</t>
  </si>
  <si>
    <t>16546-5RB1A</t>
  </si>
  <si>
    <t>WA10908</t>
  </si>
  <si>
    <t>17220-6A0-A00</t>
  </si>
  <si>
    <t>C20037</t>
  </si>
  <si>
    <t>WA10813</t>
  </si>
  <si>
    <t>CA12290</t>
  </si>
  <si>
    <t>68235291AA</t>
  </si>
  <si>
    <t>WA10772</t>
  </si>
  <si>
    <t>17220-5R0-008</t>
  </si>
  <si>
    <t>WA10212</t>
  </si>
  <si>
    <t>LX4386</t>
  </si>
  <si>
    <t>CA11949</t>
  </si>
  <si>
    <t>GA345</t>
  </si>
  <si>
    <t>F50A08</t>
  </si>
  <si>
    <t>17801-25020</t>
  </si>
  <si>
    <t>WA10859</t>
  </si>
  <si>
    <t>CA12377</t>
  </si>
  <si>
    <t>EB3Z-9601-B</t>
  </si>
  <si>
    <t>WA10909</t>
  </si>
  <si>
    <t>C 20 017</t>
  </si>
  <si>
    <t>WA10415</t>
  </si>
  <si>
    <t>LX4242</t>
  </si>
  <si>
    <t>F95A23</t>
  </si>
  <si>
    <t>04861688AA</t>
  </si>
  <si>
    <t>C 22 029</t>
  </si>
  <si>
    <t>WA10318</t>
  </si>
  <si>
    <t>LX2108</t>
  </si>
  <si>
    <t>WA10771</t>
  </si>
  <si>
    <t>CA12260</t>
  </si>
  <si>
    <t>WA10941</t>
  </si>
  <si>
    <t>F81Z-9601-AB</t>
  </si>
  <si>
    <t>CA8269</t>
  </si>
  <si>
    <t>GA472</t>
  </si>
  <si>
    <t>17220-5LA-A00</t>
  </si>
  <si>
    <t>WA10269</t>
  </si>
  <si>
    <t>LX4445</t>
  </si>
  <si>
    <t>CA11945</t>
  </si>
  <si>
    <t>F52A00</t>
  </si>
  <si>
    <t>WA10650</t>
  </si>
  <si>
    <t>WA10427</t>
  </si>
  <si>
    <t>28113-G2700</t>
  </si>
  <si>
    <t>WA10770</t>
  </si>
  <si>
    <t>WA10655</t>
  </si>
  <si>
    <t>F85A00</t>
  </si>
  <si>
    <t>87139-F4010</t>
  </si>
  <si>
    <t>CU 24 017</t>
  </si>
  <si>
    <t>WP10369</t>
  </si>
  <si>
    <t>LA1366</t>
  </si>
  <si>
    <t>FR3Z19N619A</t>
  </si>
  <si>
    <t>WP10195</t>
  </si>
  <si>
    <t>CF12152</t>
  </si>
  <si>
    <t>CFI10195</t>
  </si>
  <si>
    <t>28113-2W100</t>
  </si>
  <si>
    <t>C 30 017</t>
  </si>
  <si>
    <t>LX4212</t>
  </si>
  <si>
    <t>CA11500</t>
  </si>
  <si>
    <t>53034051AB</t>
  </si>
  <si>
    <t>LX3069</t>
  </si>
  <si>
    <t>CA10261</t>
  </si>
  <si>
    <t>C 22 009</t>
  </si>
  <si>
    <t>LX2870</t>
  </si>
  <si>
    <t>CA10741</t>
  </si>
  <si>
    <t>F107A41</t>
  </si>
  <si>
    <t>AR3Z9601B</t>
  </si>
  <si>
    <t>LX3567</t>
  </si>
  <si>
    <t>CA10781</t>
  </si>
  <si>
    <t>GA1541</t>
  </si>
  <si>
    <t>F107A81</t>
  </si>
  <si>
    <t>97133F2000</t>
  </si>
  <si>
    <t>CU 24 013</t>
  </si>
  <si>
    <t>WP10319</t>
  </si>
  <si>
    <t>LA1281</t>
  </si>
  <si>
    <t>CF12058</t>
  </si>
  <si>
    <t>FT4Z-6731-A</t>
  </si>
  <si>
    <t>WL10050</t>
  </si>
  <si>
    <t>CH11955</t>
  </si>
  <si>
    <t>LX4387</t>
  </si>
  <si>
    <t>CA11469</t>
  </si>
  <si>
    <t>ML1035</t>
  </si>
  <si>
    <t>FH9100</t>
  </si>
  <si>
    <t>GP9100</t>
  </si>
  <si>
    <t>OF9100</t>
  </si>
  <si>
    <t>9T1Z-9601-A</t>
  </si>
  <si>
    <t>CA10834</t>
  </si>
  <si>
    <t>17801-0M010</t>
  </si>
  <si>
    <t xml:space="preserve">MA 1091 </t>
  </si>
  <si>
    <t>OX1145D</t>
  </si>
  <si>
    <t>CA9115</t>
  </si>
  <si>
    <t>GA364</t>
  </si>
  <si>
    <t>F21A03</t>
  </si>
  <si>
    <t>2U2Z9601BA</t>
  </si>
  <si>
    <t>CA9676</t>
  </si>
  <si>
    <t>CA10161</t>
  </si>
  <si>
    <t>80291-SAA-J01</t>
  </si>
  <si>
    <t>LA729</t>
  </si>
  <si>
    <t>CF10549</t>
  </si>
  <si>
    <t>88568-02020</t>
  </si>
  <si>
    <t>MC1013</t>
  </si>
  <si>
    <t>LA157</t>
  </si>
  <si>
    <t>CF10133</t>
  </si>
  <si>
    <t>CFI2020</t>
  </si>
  <si>
    <t>999M1VP001 / B72005M000</t>
  </si>
  <si>
    <t>CU 22 003</t>
  </si>
  <si>
    <t>MC1012</t>
  </si>
  <si>
    <t>LA1040</t>
  </si>
  <si>
    <t>CF10140</t>
  </si>
  <si>
    <t>80290SOXA01</t>
  </si>
  <si>
    <t xml:space="preserve">MC 1015 </t>
  </si>
  <si>
    <t>LA717</t>
  </si>
  <si>
    <t>CF8813</t>
  </si>
  <si>
    <t>CFI8090</t>
  </si>
  <si>
    <t>PS7358</t>
  </si>
  <si>
    <t>F5TZ-9601-A</t>
  </si>
  <si>
    <t>CA7438</t>
  </si>
  <si>
    <t>GA442</t>
  </si>
  <si>
    <t>F74A38</t>
  </si>
  <si>
    <t>BE8Z19N619A</t>
  </si>
  <si>
    <t>LA725</t>
  </si>
  <si>
    <t>CF11670</t>
  </si>
  <si>
    <t>CFI8Z19</t>
  </si>
  <si>
    <t>GS3L61148</t>
  </si>
  <si>
    <t>CF11175</t>
  </si>
  <si>
    <t>EG2161P11</t>
  </si>
  <si>
    <t>CU 2043</t>
  </si>
  <si>
    <t>LAO1367</t>
  </si>
  <si>
    <t>CF11671</t>
  </si>
  <si>
    <t>CFIGJ6A</t>
  </si>
  <si>
    <t>97133-1E000</t>
  </si>
  <si>
    <t>CU 2331</t>
  </si>
  <si>
    <t>MC1054</t>
  </si>
  <si>
    <t>LA447</t>
  </si>
  <si>
    <t>CF10719</t>
  </si>
  <si>
    <t>CFI9713</t>
  </si>
  <si>
    <t>WA10315</t>
  </si>
  <si>
    <t>CA11958</t>
  </si>
  <si>
    <t>F19A18</t>
  </si>
  <si>
    <t xml:space="preserve"> 80291TF0E01</t>
  </si>
  <si>
    <t>CF11182</t>
  </si>
  <si>
    <t>CV6Z19N619A</t>
  </si>
  <si>
    <t>LA875</t>
  </si>
  <si>
    <t>CF11920</t>
  </si>
  <si>
    <t>CFI6Z19</t>
  </si>
  <si>
    <t xml:space="preserve">C 17 008 </t>
  </si>
  <si>
    <t>WA10000</t>
  </si>
  <si>
    <t>LX3570</t>
  </si>
  <si>
    <t>CA11426</t>
  </si>
  <si>
    <t>9586164J00</t>
  </si>
  <si>
    <t>CU 2138</t>
  </si>
  <si>
    <t>LA617</t>
  </si>
  <si>
    <t>CF10731</t>
  </si>
  <si>
    <t>CFI10731</t>
  </si>
  <si>
    <t>165464BA1A</t>
  </si>
  <si>
    <t xml:space="preserve">C 25 040 </t>
  </si>
  <si>
    <t>WA10215</t>
  </si>
  <si>
    <t>LX4384</t>
  </si>
  <si>
    <t>CA11858</t>
  </si>
  <si>
    <t>F65A46</t>
  </si>
  <si>
    <t>178010S020</t>
  </si>
  <si>
    <t>WA10085</t>
  </si>
  <si>
    <t>CA11895</t>
  </si>
  <si>
    <t>281133X000</t>
  </si>
  <si>
    <t>C 26 022</t>
  </si>
  <si>
    <t>LX2869</t>
  </si>
  <si>
    <t>CA11053A</t>
  </si>
  <si>
    <t>ZJ0113Z40</t>
  </si>
  <si>
    <t>C 3220</t>
  </si>
  <si>
    <t>LX3447</t>
  </si>
  <si>
    <t>CA9894</t>
  </si>
  <si>
    <t>GA594</t>
  </si>
  <si>
    <t>F98A94</t>
  </si>
  <si>
    <t>999M1V9003</t>
  </si>
  <si>
    <t>CU28082-2</t>
  </si>
  <si>
    <t>LA732S</t>
  </si>
  <si>
    <t>CF10555</t>
  </si>
  <si>
    <t>CFI2725</t>
  </si>
  <si>
    <t xml:space="preserve">CU 2330 </t>
  </si>
  <si>
    <t>CF10546</t>
  </si>
  <si>
    <t>CFI9696</t>
  </si>
  <si>
    <t>KD4561J6X</t>
  </si>
  <si>
    <t>CU 24 009</t>
  </si>
  <si>
    <t>LA1139</t>
  </si>
  <si>
    <t>CF11811</t>
  </si>
  <si>
    <t>CFI2410</t>
  </si>
  <si>
    <t>281133W500</t>
  </si>
  <si>
    <t>CA11421</t>
  </si>
  <si>
    <t>1378078K00</t>
  </si>
  <si>
    <t>C 24 567</t>
  </si>
  <si>
    <t>LX3004</t>
  </si>
  <si>
    <t>CA10839</t>
  </si>
  <si>
    <t>GA327</t>
  </si>
  <si>
    <t>F137A80</t>
  </si>
  <si>
    <t>CUK 3142</t>
  </si>
  <si>
    <t xml:space="preserve">MC 1007 </t>
  </si>
  <si>
    <t>LAK711</t>
  </si>
  <si>
    <t>CF9597A</t>
  </si>
  <si>
    <t>GAC2</t>
  </si>
  <si>
    <t>CFI8220CA</t>
  </si>
  <si>
    <t>68033193AA</t>
  </si>
  <si>
    <t>CU 1811-2</t>
  </si>
  <si>
    <t>LA719S</t>
  </si>
  <si>
    <t>CF10747</t>
  </si>
  <si>
    <t>CFI10747</t>
  </si>
  <si>
    <t>D65161J6X</t>
  </si>
  <si>
    <t>CU 23 001-2</t>
  </si>
  <si>
    <t>LA483/S</t>
  </si>
  <si>
    <t>CFI6516</t>
  </si>
  <si>
    <t>55111302AA</t>
  </si>
  <si>
    <t>LAO1509/S</t>
  </si>
  <si>
    <t>CF11777</t>
  </si>
  <si>
    <t>CFI2430</t>
  </si>
  <si>
    <t>CK4Z-9601-A</t>
  </si>
  <si>
    <t>WA10316</t>
  </si>
  <si>
    <t>CA11946</t>
  </si>
  <si>
    <t>TOYOTA 2018-19 Camry Hybrid, 2018-20 C-HR, 2019-20 Corolla, 2019 Mirai, 2019 RAV4 Hybrid</t>
  </si>
  <si>
    <t>CHEVROLET 2008-10 HHR SS</t>
  </si>
  <si>
    <t>FIAT 2012-19 500</t>
  </si>
  <si>
    <t>NISSAN (1975-89) Maxima 1985-1988, Pulsar NX 1983-1984, SUBARU (1983-94)</t>
  </si>
  <si>
    <t>FIAT 2014-19 500L</t>
  </si>
  <si>
    <t>FIAT 2017-19 124 Spider, 2016-19 MAZDA MX-5 Miata</t>
  </si>
  <si>
    <t>CADILLAC 2016-19 ATS, 2016-19 CHEVROLET Cruze 1.4L T</t>
  </si>
  <si>
    <t>JEEP 2019-20 Cherokee, 2.4L &amp; 3.2L</t>
  </si>
  <si>
    <t>TOYOTA 1985-88 4Runner, 1981-84 Cressida, 1984-88 Pickup Truck, 1984-89 Vans</t>
  </si>
  <si>
    <t>CHEVROLET 1985-92 Camaro, 5.0L, 2.8L, 5.7L</t>
  </si>
  <si>
    <t>HONDA 1986-89 Accord, 1985-87 Prelude</t>
  </si>
  <si>
    <t>TOYOTA 2001-03 Prius</t>
  </si>
  <si>
    <t>ACURA 2001-03 3.2CL, 2002-03 3.2TL</t>
  </si>
  <si>
    <t>FORD 2007-2016 Transit, MINI 2007-2010 Cooper, 2011-2015 Cooper, 2009-2014 Cooper Clubman, 2011-2016 Countryman, 2009-2016 Cooper JCW, 2013-2016 Cooper Paceman, 2007-2015 Cooper S</t>
  </si>
  <si>
    <t>ACURA 2007-08 TL</t>
  </si>
  <si>
    <t>SUZUKI 2007-09 SX4</t>
  </si>
  <si>
    <t>ACURA 2009-12 RL</t>
  </si>
  <si>
    <t>INFINITI 2008-10 M35, 2011-13 M37, 2014-19 Q70, 2015-19 Q70L</t>
  </si>
  <si>
    <t>ACURA 2010-13 MDX, 2010-13 ZDX</t>
  </si>
  <si>
    <t>CHEVROLET 2013-15 Spark</t>
  </si>
  <si>
    <t>ACURA 2014-2015 MDX</t>
  </si>
  <si>
    <t>ACURA 2015-2020 TLX</t>
  </si>
  <si>
    <t>MITSUBISHI 2007-09 Grandis, 2013-17 Lancer, 2013 Lancer Sportback, 2013-19 Outlander, 2013-20 Outlander Sport, 2013-19 RVR</t>
  </si>
  <si>
    <t>MAZDA 2016-19 CX-9, 2018-19 Mazda6</t>
  </si>
  <si>
    <t>CHRYSLER 2017-20 Pacifica, 2020 Voyager</t>
  </si>
  <si>
    <t>ACURA 2019-20 RDX</t>
  </si>
  <si>
    <t>SUBARU 2019-20 Ascent, 2018-19 Crosstrek, 2019 Crosstrek Hybrid, 2019-20 Forester, 2017-19 Impreza, 2020 Legacy, 2019-20 Outback</t>
  </si>
  <si>
    <t>CHEVROLET 2019-20 Silverado 1500 Pickup, 2020 Silverado 2500HD Pickup, Silverado 3500HD Pickup, 2019-20 GMC Sierra 1500 Pickup, Sierra 2500HD Pickup, Sierra 3500HD Pickup</t>
  </si>
  <si>
    <t>NISSAN 2019-20 Altima</t>
  </si>
  <si>
    <t>HONDA 1988-91 Civic, 1989-90 Civic Wagon, 1988-91 CRX, 1988-89 Wagovan</t>
  </si>
  <si>
    <t>NISSAN 2005-20 Frontier, 2009-12 SUZUKI Equator</t>
  </si>
  <si>
    <t>SUZUKI 2010-13 Kizashi</t>
  </si>
  <si>
    <t>ACURA 2013-18 RDX</t>
  </si>
  <si>
    <t>ACURA 2014-20 RLX</t>
  </si>
  <si>
    <t>FORD 2014-19 Fiesta</t>
  </si>
  <si>
    <t>INFINITI 2017-19 QX30, 2013-17 MERCEDES-BENZ A200, 2013-17 A250, 2012-15 B180, 2013-15 B250, 2013-17 CLA200, 2014-19 CLA250, 2014-16 GLA200, 2015-19 GLA250</t>
  </si>
  <si>
    <t>HYUNDAI 2015-19 Sonata, 2016-19 Sonata Hybrid, 2016-19 Sonata Plug-In Hybrid, 2016-20 KIA Optima</t>
  </si>
  <si>
    <t>NISSAN 2016-19 Titan XD - DIESEL</t>
  </si>
  <si>
    <t>FORD (1968-86), JEEP (1984-85), MERCURY (1971-86)</t>
  </si>
  <si>
    <t>NISSAN 2017-19 NV2500 HD, 2018-19 NV3500 HD, 2016-20 Titan XD</t>
  </si>
  <si>
    <t>FORD 2020 F-250 Super Duty Pickup 6.7L T Diesel, F-350 Super Duty Pickup 6.7L T Diesel, F-450 Super Duty Pickup 6.7L T Diesel</t>
  </si>
  <si>
    <t>FORD 2020 F-250 Super Duty Pickup, 2020 F-350 Super Duty Chassis Cab, 2020 F-350 Super Duty Pickup, 2020 F-450 Super Duty Chassis Cab, 2020 F-450 Super Duty Pickup</t>
  </si>
  <si>
    <t>CHEVROLET 2017-20 Silverado 2500HD Pickup, 2017-20 Silverado 3500HD Pickup, 2017-19 GMC Sierra 2500HD Pickup, 2017-19 Sierra 3500HD Pickup</t>
  </si>
  <si>
    <t>CHEVROLET C10, C20, C30 Pickup 1979-1984, Camaro 1982-1984, Suburban 1979-1980, GMC C1500, C2500, C3500 Pickup 1980-1984, Jimmy 1979-1982, PONTIAC Firebird 1982-1984, Arcadian 1984-1987, T1000 1982-1987</t>
  </si>
  <si>
    <t>HYUNDAI 2001-06 Santa Fe</t>
  </si>
  <si>
    <t>CADILLAC 2003-07 CTS</t>
  </si>
  <si>
    <t>HYUNDAI 2007-10 Entourage, 2006-14 KIA Sedona</t>
  </si>
  <si>
    <t>CHEVROLET 2015-20 Colorado, 2015-20 GMC Canyon</t>
  </si>
  <si>
    <t>ACURA 2016-20 ILX</t>
  </si>
  <si>
    <t>CADILLAC 2016-19 CT6, 2017-19 CT6 Plug-In</t>
  </si>
  <si>
    <t>BUICK 2017-19 LaCrosse, 2018-20 Regal Sportback</t>
  </si>
  <si>
    <t>DODGE 2003-06 Sprinter 2500, 2003-06 Sprinter 3500</t>
  </si>
  <si>
    <t>RAM 2014-19 ProMaster 1500, 2014-20 ProMaster 2500, 2014-20 ProMaster 3500, 2014-19 ProMaster 3500 Chassis Cab</t>
  </si>
  <si>
    <t>CHEVROLET 1999-04 Tracker, 1999-02 SUZUKI Grand Vitara, 1999-03 Vitara, 2004 Vitara V6, 2001-02 XL-7</t>
  </si>
  <si>
    <t>JEEP 1999-10 Grand Cherokee</t>
  </si>
  <si>
    <t>MITSUBISHI 2000-05 Eclipse, 2001-05 Eclipse Spyder, 1999-03 Galant</t>
  </si>
  <si>
    <t>SUBARU 2003-08 Forester</t>
  </si>
  <si>
    <t>HYUNDAI 2002-06 Accent</t>
  </si>
  <si>
    <t>KIA 2010-13 Soul</t>
  </si>
  <si>
    <t>SUZUKI 2007-13 SX4</t>
  </si>
  <si>
    <t>FIAT 2012-19 500, 2013-19 500E</t>
  </si>
  <si>
    <t>NISSAN 2009-14 Cube, 2011-17 Juke, 2011-19 Leaf, 2013-20 Sentra</t>
  </si>
  <si>
    <t>HYUNDAI 2009-12 Elantra</t>
  </si>
  <si>
    <t>NISSAN 2015-2019 X-Trail, 2014-20 Rogue, 2017-20 Rogue Sport</t>
  </si>
  <si>
    <t>FORD 2019-20 Ranger</t>
  </si>
  <si>
    <t>HYUNDAI 2019-20 Santa Fe, 2019 KIA K900, 2018-20 Stinger, 2020 Telluride</t>
  </si>
  <si>
    <t>NISSAN 2017-20 Kicks</t>
  </si>
  <si>
    <t>HYUNDAI 2017-19 Ioniq, 2015 ix35, 2017-19 KIA Niro</t>
  </si>
  <si>
    <t>TOYOTA 2002-06 Camry, 2003-10 Sienna, 2002-08 Solara</t>
  </si>
  <si>
    <t>SUZUKI 2003-05 Grand Vitara, 2003-06 XL-7</t>
  </si>
  <si>
    <t>SUBARU 2011-2017 Forester, 2008-2011 Impreza, 2015-2020 WRX, 2013-2015 XV</t>
  </si>
  <si>
    <t>HYUNDAI 2010-11 Azera, 2011-12 Santa Fe, 2009-10 Sonata</t>
  </si>
  <si>
    <t>FORD 2015-20 Edge, 2013-20 Fusion, 2013-19 Fusion Energi, 2013-19 Fusion Hybrid, 2017-20 LINCOLN Continental, 2016-18 MKX, 2013-20 MKZ, 2019-20 Nautilus, 2017 Navigator</t>
  </si>
  <si>
    <t>CHRYSLER 2015-17 200, 2014-19 JEEP Cherokee</t>
  </si>
  <si>
    <t>KIA 2014-19 Soul, 2015-20 Soul EV</t>
  </si>
  <si>
    <t>FORD 2015-2020 F-150 Pickup, F-250 Super Duty Pickup 2017-2020, F-350 Super Duty Pickup 2017-2020, F-450 Super Duty Pickup 2017-2020, F-550 Super Duty Pickup 2017-2019, LINCOLN Navigator 2018-2020</t>
  </si>
  <si>
    <t>CHRYSLER 2004-2008 Crossfire, MERCEDES BENZ 1994-1966 C220, 1997-2000 C230, 1994-2000 C280, 1995-1997 C36 AMG, 1998-2002 CLK320, 1999-2003 CLK430, 2001-2002 CLK55 AMG, 1998-2004 SLK230 Kompressor, 2002-2204 SLK32 AMG</t>
  </si>
  <si>
    <t>INFINITI 2012-13 M35h, 2011-13 M37, 2011-13 M56, 2014-19 Q70, 2015-19 Q70L</t>
  </si>
  <si>
    <t>CADILLAC 2003-15 CTS, 2004-09 SRX, 2005-11 STS, 2006-09 STS-V</t>
  </si>
  <si>
    <t>HYUNDAI 2001-06 Elantra, 2007-10 Entourage, 2003-08 Tiburon, 2005-10 KIA Sedona</t>
  </si>
  <si>
    <t>RAM 2014-20 ProMaster 1500, 2014-20 ProMaster 2500, 2014-20 ProMaster 3500, 2014-19 ProMaster 3500 Chassis Cab</t>
  </si>
  <si>
    <t xml:space="preserve">1961-73 AC, 1975-84 CADILLAC , 1960-69 CHEVROLET , 1958-59 CHRYSLER , 1958-60 DESOTO , 1959-77 DODGE , 1960-76 FORD , 1960-68 GMC , 1959-65 MERCURY , 1957-81 PLYMOUTH </t>
  </si>
  <si>
    <t xml:space="preserve">1982-85 CHEVROLET, 1983-89 CHRYSLER , 1980-89 DODGE , 1982-85 GMC , 1980-89 PLYMOUTH , 1986-89 YUGO </t>
  </si>
  <si>
    <t>DODGE 1993-95 Colt, 1993-96 EAGLE Summit, 1992-94 LEXUS ES300, 1993-96 MITSUBISHI Mirage, 1993-94 PLYMOUTH Colt, 1992-94 TOYOTA Camry, 1994-95 Celica</t>
  </si>
  <si>
    <t>CHRYSLER 1995 Sebring, 1995 DODGE Avenger, 1991-94 Colt, 1991-96 EAGLE Summit, 1992-96 Summit Wagon, 1995-96 Talon, 1992-96 MITSUBISHI Diamante, 1995 Eclipse, 1992-95 Expo, 1992-94 Expo LRV, 1991-92 Mirage, 1994-00 Montero, 1991-94 PLYMOUTH Colt, 1992-94 Colt Vista</t>
  </si>
  <si>
    <t>MITSUBISHI 1997-02 Mirage, 1996-00 TOYOTA RAV4</t>
  </si>
  <si>
    <t>1957-62 BUICK , 1950-67 CADILLAC , 1956-66 CHEVROLET , 1958 EDSEL , 1952-63 FORD , 1955-69 GMC , 1958 LINCOLN , 1958 MERCURY , 1957-62 OLDSMOBILE , 1957-59 PONTIAC</t>
  </si>
  <si>
    <t>FORD 1983-84 Ranger, 1984-85 MAZDA 626, 1982-84 B2200 Pickup</t>
  </si>
  <si>
    <t>CHEVROLET 1987-98 W4 Tilt Cab, 1998 GMC W3500 Tilt Cab, 1995-97 W4 Tilt Cab, 1998 W4500 Tilt Cab, 1987-97 ISUZU NPR, 1994-98 NQR, 1981-83 NISSAN 720 Pickup, 1981-87 TOYOTA Land Cruiser, 1981-83 Pickup Truck</t>
  </si>
  <si>
    <t>DODGE 1988-1991 B150 Van, 1988-1991 B250 Van, 1988-1991 B350 Van, 1998-1991 Dakota, 1988-1990 Ramcharger</t>
  </si>
  <si>
    <t>SAAB 2005-06 9-2X, 2003 SUBARU Baja, 1998-04 Forester, 1993-04 Impreza, 2002-04 Impreza Outback Sport, 2002-04 Impreza WRX, 1990-03 Legacy, 1995-03 Outback, 1992-97 SVX</t>
  </si>
  <si>
    <t>FORD 1988-91 E-250 Econoline, 1988-94 E-350 Econoline, 1988-94 F Super Duty, 1988-94 F-250 Pickup, 1988-94 F-350 Pickup, 1988-94 F-450 Super Duty Chassis Cab</t>
  </si>
  <si>
    <t>DODGE 1997-99 Ram 2500 Pickup, 1997-99 Ram 3500 Pickup</t>
  </si>
  <si>
    <t xml:space="preserve">1981-10 CHEVROLET, 1983-85 DODGE , 1984-09 GMC , 1981-16 ISUZU , 1983-85 MITSUBISHI , 1981-86 PONTIAC </t>
  </si>
  <si>
    <t>CHEVROLET 1982-83 Blazer, 1982-83 C10 Pickup, 1982-83 C20 Pickup, 1982-83 C30 Pickup, 1982-83 K10 Pickup, 1982-83 K20 Pickup, 1982-83 K30 Pickup, 1982-83 P20 Van, 1982-83 P30 Van, 1982-83 Suburban, 1982-83 GMC C1500 Pickup, 1982-83 C1500 Suburban, 1982-83 C2500 Pickup, 1982-83 C2500 Suburban, 1982-83 C3500 Pickup, 1982-83 Jimmy, 1982-83 K1500 Pickup, 1982-83 K1500 Suburban, 1982-83 K2500 Pickup, 1982-83 K2500 Suburban, 1982-83 K3500 Pickup, 1982-83 P2500 Van, 1982-83 P3500 Van</t>
  </si>
  <si>
    <t>CHEVROLET Diesel 1984-1991 Blazer, 1984-1996 C10, 1988-1993 C1500 Pickup, 1984-1986 C20, 1989-1993 C2500 pickup, FORD 1985-1987 Ranger, GMC 1982-1986 C1500 Pickup, 1984-1986 C1500 Suburban, 1984-1986 C2500 Subrban, 1984-1993 C3500 Pickup, JEEP 1985-1987 Cherokee, 1986-1987 Comanche, 1985 Wagoneer</t>
  </si>
  <si>
    <t>1984-98 AUDI, 1981-02 BENTLEY , 1981-94 FERRARI, 1982-85 PEUGEOT , 1981-99 ROLLS ROYCE , 1985-09 SAAB , 1985-87 VOLKSWAGEN , 1980-98 VOLVO</t>
  </si>
  <si>
    <t>CHEVROLET 1996-02 Express 2500 Van, 1996-02 Express 3500 Van, 1996-02 GMC Savana 2500 Van, 1996-02 Savana 3500 Van</t>
  </si>
  <si>
    <t>FORD 2001-02 Explorer, 1999 Ranger, 1999 MAZDA B3000 Pickup, 2002 MERCURY Mountaineer</t>
  </si>
  <si>
    <t>FORD 2004 Mondeo, 2000-03 VOLVO S40, 2001-09 S60, 1999-04 S80, 2000-04 V40, 2001-02 V70, 2001-02 V70 Cross Country</t>
  </si>
  <si>
    <t>TOYOTA 2018-19 Camry, 2018-19 Camry Hybrid, 2019-20 Corolla, 2019-20 RAV4, 2019 RAV4 Hybrid</t>
  </si>
  <si>
    <t>FORD 1995-98 E-350 Econoline, 1999-02 E-350 Econoline Club Wagon, 1999-03 E-350 Super Duty Econoline, 2000-03 E-450 Super Duty Econoline, 2002-03 E-550 Super Duty Econoline, 1996-99 Econoline Super Duty, 2000-03 Excursion, 1995-97 F Super Duty, 1994-97 F-250 Pickup, 1999-03 F-250 Super Duty Pickup, 1994-97 F-350 Pickup, 1999-03 F-350 Super Duty Pickup, 1995-03 F-450 Super Duty Chassis Cab, 1999-03 F-550 Super Duty Chassis Cab</t>
  </si>
  <si>
    <t>CHEVROLET 2012-20 Sonic</t>
  </si>
  <si>
    <t>INFINITI 2016-2019 Q50, 2017-2018 Q60, 2014-2019 QX30, MERCEDES-BENZ 2013-2017 A200, 2013-2017 A250, 2012-2015 B180, 2013-2017 CLA200, 2014-2016 GLA200</t>
  </si>
  <si>
    <t>CADILLAC 2003-04 CTS</t>
  </si>
  <si>
    <t>RAM 2014-20 ProMaster 1500, 2014-19 ProMaster 2500, 2014-19 ProMaster 3500, 2014-19 ProMaster 3500 Chassis Cab</t>
  </si>
  <si>
    <t>HONDA 2018-20 Accord</t>
  </si>
  <si>
    <t>CHRYSLER 2017-20 Pacifica</t>
  </si>
  <si>
    <t>HONDA 2015-19 Fit</t>
  </si>
  <si>
    <t>TOYOTA 2018-19 Camry, 2019-20 RAV4</t>
  </si>
  <si>
    <t>CHEVROLET 2016-20 Spark</t>
  </si>
  <si>
    <t>JEEP 2014-19 Grand Cherokee</t>
  </si>
  <si>
    <t>CHEVROLET 2018-20 Equinox, 2018-20 GMC Terrain</t>
  </si>
  <si>
    <t>CHEVROLET 2019-20 Silverado 1500 Pickup, 2019-20 GMC Sierra 1500 Pickup</t>
  </si>
  <si>
    <t>FORD 1999 F-250 Super Duty Pickup, 1999 F-350 Super Duty Pickup, 1999 F-450 Super Duty Chassis Cab, 1999 F-550 Super Duty, 2000-2003 F650, 2000-2003 F750</t>
  </si>
  <si>
    <t>HONDA 2015-16 CR-V</t>
  </si>
  <si>
    <t>BUICK 2016-20 Envision</t>
  </si>
  <si>
    <t>CHEVROLET 2016-20 Colorado, 2016-20 GMC Canyon</t>
  </si>
  <si>
    <t>HYUNDAI 2017-19 Ioniq, 2017-19 KIA Niro</t>
  </si>
  <si>
    <t>CHEVROLET 2017-20 Express 2500 Van, 2017-20 Express 3500 Van, 2017-19 Express 4500 Van, 2017-20 GMC Savana 2500 Van, 2017-20 Savana 3500 Van, 2018-19 Savana 4500 Va</t>
  </si>
  <si>
    <t>TOYOTA 2018-20 C-HR</t>
  </si>
  <si>
    <t>FORD 2015-20 Mustang</t>
  </si>
  <si>
    <t>HYUNDAI 2013-18 Santa Fe, 2013-18 Santa Fe XL, 2014-15 KIA Sorento</t>
  </si>
  <si>
    <t>DODGE 2007-10 Ram 2500 Pickup, 2007-10 Ram 3500 Pickup, 2007-10 Ram 3500HD Chassis Cab, 2008-10 Ram 4500HD Chassis Cab, 2008-10 Ram 5500HD Chassis Cab, 2011-18 RAM 2500 Pickup, 2011-18 3500 Pickup, 2011-18 3500HD Chassis Cab, 2011-18 4500HD Chassis Cab, 2011-18 5500HD Chassis Cab</t>
  </si>
  <si>
    <t>TOYOTA Prius, 2012-15 Prius Plug-In, 2012-18 Prius V, 2016-18 RAV4 Hybrid</t>
  </si>
  <si>
    <t>FORD 2010-14 Mustang</t>
  </si>
  <si>
    <t>FORD 2015-18 Edge, 2015-18 F-150 Pickup, 2017-18 Fusion, 2017-18 Mustang, 2018 Taurus, 2017-18 LINCOLN Continental, 2016-18 MKX, 2017-18 MKZ</t>
  </si>
  <si>
    <t>CHEVROLET Express 2500 Van, 2006-16 Express 3500 Van, 2009-16 Express 4500 Van, 2003-09 Kodiak C4500, 2003-09 Kodiak C5500, 2007 Silverado 2500HD Classic Pickup, 2001-18 Silverado 2500HD Pickup, 2001-03 Silverado 3500 Chassis Cab, 2007 Silverado 3500 Classic Pickup, 2001-06 Silverado 3500 Pickup, 2007-18 Silverado 3500HD Pickup, 2006-16 GMC Savana 2500 Van, 2006-16 Savana 3500 Van, 2009-16 Savana 4500 Van, 2007 Sierra 2500HD Classic Pickup, 2001-18 Sierra 2500HD Pickup, 2007 Sierra 3500 Classic Pickup, 2001-06 Sierra 3500 Pickup, 2007-18 Sierra 3500HD Pickup, 2001-03 Sierra Chassis Cab, 2011-14 Sierra Denali Pickup, 2001-09 Topkick C4500, 2001-09 Topkick C5500, 2006 HUMMER H1</t>
  </si>
  <si>
    <t>FORD 2010-13 Transit Connect</t>
  </si>
  <si>
    <t>FORD 2000-03 Excursion, 1999-03 F-250 Super Duty Pickup, 1999-03 F-350 Super Duty Pickup, 1999-03 F-450 Super Duty Chassis Cab, 1999-03 F-550 Super Duty Chassis Cab</t>
  </si>
  <si>
    <t>CHEVROLET 2007 Silverado 2500HD Classic Pickup, 2006-10 Silverado 2500HD Pickup, 2007 Silverado 3500 Classic Pickup, 2006 Silverado 3500 Pickup, 2007-10 Silverado 3500HD Pickup, 2007 GMC Sierra 2500HD Classic Pickup, 2006-10 Sierra 2500HD Pickup, 2007 Sierra 3500 Classic Pickup, 2006 Sierra 3500 Pickup, 2007-10 Sierra 3500HD Pickup</t>
  </si>
  <si>
    <t>HONDA 2007-08 Fit, 2013-16 SCION FR-S, 2013-18 SUBARU BRZ, 2017-18 TOYOTA 86</t>
  </si>
  <si>
    <t>TOYOTA 2003-08 Corolla, 2003-08 Matrix</t>
  </si>
  <si>
    <t>ACURA 2001-06 MDX, 1999-04 HONDA Odyssey, 2003-08 Pilot</t>
  </si>
  <si>
    <t>CHEVROLET 1994 Blazer, 1994-98 C1500 Pickup, 1995-99 C1500 Suburban, 1992-00 C2500 Pickup, 1994-99 C2500 Suburban, 1992-00 C3500 Pickup, 1992-02 C3500HD Chassis Cab, 1996 Express 2500 Van, 1994-95 G20 Van, 1994-96 G30 Van, 1994-98 K1500 Pickup, 1995-99 K1500 Suburban, 1992-00 K2500 Pickup, 1994-99 K2500 Suburban, 1992-00 K3500 Pickup, 1994-99 P30 Van, 1995-99 Tahoe, 1994 GMC C1500 Pickup, 1995-99 C1500 Suburban, 1992-00 C2500 Pickup, 1994-99 C2500 Suburban, 1992-00 C3500 Pickup, 1992-02 C3500HD Chassis Cab, 1994-95 G2500 Van, 1994-96 G3500 Van, 1994-98 K1500 Pickup, 1995-99 K1500 Suburban, 1992-00 K2500 Pickup, 1994-99 K2500 Suburban, 1992-00 K3500 Pickup, 1994-99 P3500 Van, 1995-97 Sierra 1500 Pickup, 1995-97 Sierra 2500 Pickup, 1995-97 Sierra 3500 Pickup, 1994-97 Yukon, 2002-06 HUMMER H1, 1992-01 Hummer</t>
  </si>
  <si>
    <t>FORD 1995-97 F-150 Super Duty, 1994-97 F-250 Pickup, 1994-97 F-350 Pickup, 1995-97 F-450 Super Duty Chassis Cab</t>
  </si>
  <si>
    <t>FORD 2018-2019 EcoSport 3Cyl.1.0L T, 2018-2019 EcoSport 4Cyl. 2.0L, 2014-2018 Fiesta 3Cyl. 1.0L T, 2011-2019 Fiesta 4Cyl. 1.6L</t>
  </si>
  <si>
    <t>MAZDA 2009-2013 Mazda 6 4Cyl. 2.5L, 2009-2013 Mazda 6 6Cyl. 3.7L</t>
  </si>
  <si>
    <t>MAZDA 2007-2008 Mazda CX-7 4Cyl. 2.3L T, 2010-2012 Mazda CX-7 4Cyl. 2.5L, 2009-2012 Mazda CX-7 4Cyl. 2.3L T, 2010-2012 Mazda CX-7 4Cyl. 2.5L, 2009-2012 Mazda CX-7 4Cyl. 2.3L T, RAM 2019 Ram 1500 Classic 6Cyl. 3.0L, 2019 Ram 1500 Classic 6Cyl. 3.6L, 2019 Ram 1500 Classic 8Cyl. 5.7L, 2016-2017 Ram 1500 6Cyl. 3.0L, 2016-2017 Ram 1500 6Cyl. 3.6L, 2016-2017 Ram 1500 8Cyl. 5.7L, 2018-2020 Ram 1500 8Cyl. 5.7L, 2018-2020 Ram 1500 6Cyl. 3.6L, 2018 Ram 1500 6Cyl. 3.0L, 2016-2017 Ram 2500 8Cyl. 5.7L, 2016-2017 Ram 2500 6Cyl. 6.7L T, 2016-2017 Ram 2500 8Cyl. 6.4L, 2016-2017 Ram 2500 8Cyl. 5.7L, 2018-2019 Ram 2500 6Cyl. 6.7L T, 2018-2019 8Cyl. 5.7L, 2018-2019 Ram 2500 8Cyl. 6.4L, 2016-2017 Ram 3500 6Cyl. 6.7L T, 2016-2017 Ram 3500 8Cyl. 5.7L, 2016-2017 Ram 3500 8Cyl. 6.4L, 2018-2019 Ram 3500 6Cyl. 6.7L T, 2018-2019 Ram 3500 8Cyl. 5.7L, 2018-2019 Ram 3500 8Cyl. 6.4L, 2016-2017 Ram 3500HD 6Cyl. 6.7L, 2016-2017 Ram 3500HD 8Cyl. 6.4L, 2018-2019 Ram 3500HD 8Cyl. 6.4L, 2018-2019 Ram 3500HD 6Cyl. 6.7L, 2016-2017 Ram 4500HD 6Cyl. 6.7L, 2016-2017 Ram 4500HD 8Cyl. 6.4L, 2018-2019 Ram 4500HD 8Cyl. 6.4L, 2018-2019 Ram 4500HD 6Cyl. 6.7L, 2016-2017 Ram 5500HD 6Cyl. 6.7L, 2016-2017 Ram 5500HD 8Cyl. 6.4L, 2018-2019 Ram 5500HD 8Cyl. 6.4L, 2018-2019 Ram 5500HD 6Cyl. 6.7L.</t>
  </si>
  <si>
    <t>DODGE 2006-2010 Attitude 4Cyl. 1.6L, HYUNDAI 2007-2010 Accent 4Cyl. 1.6L</t>
  </si>
  <si>
    <t>FORD 2015-2019 Mustang 4Cyl. 2.3L T, 2015-2017 Mustang 6Cyl. 3.7L, 2015-2019 Mustang 8Cyl. 5.0L, 2019 Mustang 8Cyl. 5.0L Bullit</t>
  </si>
  <si>
    <t>FORD 2013-2020 Escape 4Cyl. 2.0L T, 2013-2020 Escape 4Cyl. 2.5L, 2013-2016 Escape 4Cyl. 1.6L T, 2017-2020 Escape 4Cyl. 1.5L T, 2013-2018 Focus 4Cyl. 2.0L, 2013-2018 Focus 4Cyl. 2.0L T, 2012 Focus 4Cyl. 2.0L, 2015-2018 Focus 3Cyl. 1.0L, 2016-2018 Focus 4Cyl. 2.3L T, 2013-2017 Focus 4Cyl. 2.0L, 2014-2018 Transit Connect 4Cyl. 2.5L, 2014-2016 Transit Connect 4Cyl. 1.6L T, 2019 Transit Connect 4Cyl. 2.0L, 2019 Transit Connect 4Cyl. 1.5L T Diesel.</t>
  </si>
  <si>
    <t>TOYOTA 2020 Corolla 4Cyl. 1.8L, 2016-2019 Prius 4Cyl. 1.8L, 2012-2020 Prius C 4Cyl. 1.5L, 2017-2019 Prius Prime 4Cyl. 1.8L</t>
  </si>
  <si>
    <t>SUZUKI 2010-2013 Grand Vitara 4Cyl. 2.4L, 2010 Grand Vitara 6Cyl. 3.2L, 2009 Grand Vitara 4Cyl. 2.4L, 2006-2008 Grand Vitara 6Cyl. 2.7L, 2009 Grand Vitara 3.2L.</t>
  </si>
  <si>
    <t>TOYOTA 2014-2019 Sequoia 8Cyl. 5.7L, 2016-2019 Tacoma 6Cyl. 3.5L, 2014-2019 Tundra 8Cyl. 4.6L, 2014-2019 Tundra 8Cyl. 5.7L.</t>
  </si>
  <si>
    <t>HYUNDAI 2012-2016 Elantra 4Cyl. 1.8L, 2014-2016 Elantra 4Cyl. 2.0L, 2013 Elantra Cupe 4Cyl. 1.8L, 2014 Elantra Cupe 4Cyl. 2.0L, 2014-2017 Elantra GT 4Cyl. 2.0L, 2013 Elantra GT 4Cyl. 1.8L, KIA 2014-2016 Forte 4Cyl. 2.0L, 2014-2016 Forte 4Cyl. 1.8L, 2017-2018 Forte 4Cyl. 2.0L, 2014-2018 Forte 4Cyl. 2.0L, 2019 Forte 4Cyl. 2.0L, 2014-2016 Forte Koup 4Cyl. 2.0L, 2014-2018 Forte 5 4Cyl. 2.0L, 2018 Forte 5 4Cyl. 1.6L T.</t>
  </si>
  <si>
    <t>MAZDA 2011-2014 Mazda 2 4Cyl. 1.5L, 2015 Mazda 2 4Cyl. 1.5L.</t>
  </si>
  <si>
    <t>CHEVROLET 2009-2011 Aveo 4Cyl. 1.6L, 2004-2008 Aveo 4Cyl. 1.6L, 2009-2010 Aveo 5 4Cyl. 1.6L, 2007-2008 Aveo 5 4Cyl. 1.6L, 2011 Aveo 5 4Cyl. 1.6L, 2009-2010 Pontiac G3 4Cyl. 1.6L.</t>
  </si>
  <si>
    <t>MAZDA 2013-2018 CX-5 4Cyl. 2.0L, 2014-2016 CX-5 4Cyl. 2.5L, 2017-2018 CX-5 4Cyl. 2.5L, 2018 CX-5 4Cyl. 2.2L Diesel, 2019 CX-5 4Cyl. 2.5L, 2016-2019 CX-9 4Cyl. 2.5L T, 2014-2018 Mazda 3 4Cyl. 2.0L, 2014-2018 Mazda 3 4Cyl. 2.5L, 2015-2016 Mazda 6 4Cyl. 2.5L, 2014 Mazda 6 4Cyl. 2.5L, 2017 Mazda 6 4Cyl. 2.5L, 2018-2019 Mazda 6 4Cyl. 2.5L T, 2018-2019 -Mazda 6 4Cyl. 2.5L.</t>
  </si>
  <si>
    <t>KIA 2011-2016 Sportage 4Cyl. 2.0L T</t>
  </si>
  <si>
    <t>SUZUKI 2010 Grand Vitara 6Cyl. 3.2L, 2009 Grand Vitara 6Cyl. 3.2L, 2010-2013 Grand Vitara 4Cyl. 2.4L, 2009 Grand Vitara 4Cyl. 2.4L.</t>
  </si>
  <si>
    <t>CHRYSLER 2004-2006 Pacifica 6Cyl. 3.5L, 2005-2008 Pacifica 6Cyl. 3.8L, 2007-2008 Pacifica 6Cyl. 4.0L, 2006 Pacifica 6Cyl. 3.8L, 2001-2007 Town &amp; Country 6Cyl. 3.3L, 2007 Town &amp; Country 6Cyl. 3.8L, 2001 Town &amp; Country 6Cyl. 3.3L, 2001-2003 Town &amp; Country 6Cyl. 3.3L, 2001-2006 Town &amp; Country 6Cyl. 3.8L, 2001-2003 Voyager 4Cyl. 2.4L, 2001-2003 Voyager 6Cyl. 3.3L, 2001-2003 Voyager 6Cyl. 3.3L, DODGE 2001-2007 Caravan 6Cyl. 3.3L, 2001-2007 Caravan 4Cyl. 2.4L, 2001-2003 Caravan 6Cl. 3.3L, 2005-2007 Caravan 6Cyl. 3.3L, 2001 Caravan 6Cyl. 3.3L, 2001-2007 Grand Caravan 6Cyl. 3.3L, 2001-2007 Grand Caravan 6Cyl. 3.8L, 2001-2003 Grand Caravan 6Cyl. 3.3L, 2005-2007 Grand Caravan 6Cyl. 3.3L, 2001 Grand Caravan 6Cyl. 3.3L.</t>
  </si>
  <si>
    <t>DODGE 2009-2011 Nitro 6Cyl. 4.0L, 20074-2011 Nitro 6Cyl. 3.7L, 2007-2008 Nitro 6Cyl. 4.0L, JEEP 2008-2012 Liberty 6Cyl. 3.7L.</t>
  </si>
  <si>
    <t>JEEP 2011 Wrangler 6Cyl. 3.8L, 2012-2018 Wrangler 6Cyl. 3.6L, 2018 Wrangler JK 6Cyl. 3.6L.</t>
  </si>
  <si>
    <t>FORD 2015-2019 Transit 150 5Cyl. 3.2L, 2015-2019 Transit 150 6Cyl. 3.5L T, 2015-2019 Transit 150 6Cyl. 3.7L, 2015-2019 Transit 250 5Cyl. 3.2L T Diesel, 2015-2019 Transit 250 6Cyl. 3.5L T, 2015-2019 Transit 250 6Cyl. 3.7L, 2015-2019 Transit 350 5Cyl. 3.2L T Diesel, 2015-2019 Transit 350 6Cyl. 3.5L T, 2015-2019 Transit 350 6Cyl. 3.7L, 2015-2019 Transit 350HD 5Cyl. 3.2L T Diesel, 2015-2019 Transit 350HD 6Cyl. 3.5L T, 2015-2019 Transit 350HD 6Cyl. 3.7L.</t>
  </si>
  <si>
    <t>87139-06050</t>
  </si>
  <si>
    <t>CF10285</t>
  </si>
  <si>
    <t>CU1919</t>
  </si>
  <si>
    <t>CFI8719</t>
  </si>
  <si>
    <t>1373257S01</t>
  </si>
  <si>
    <t>1239990S01</t>
  </si>
  <si>
    <t>1239679S01</t>
  </si>
  <si>
    <t>1239785S01</t>
  </si>
  <si>
    <t>1239806S01</t>
  </si>
  <si>
    <t>1240013S01</t>
  </si>
  <si>
    <t>1240158S01</t>
  </si>
  <si>
    <t>1239753S01</t>
  </si>
  <si>
    <t>1239676S01</t>
  </si>
  <si>
    <t>1239683S01</t>
  </si>
  <si>
    <t>1239682S01</t>
  </si>
  <si>
    <t>1240257S01</t>
  </si>
  <si>
    <t>1224325S01</t>
  </si>
  <si>
    <t>1240570S01</t>
  </si>
  <si>
    <t>1240407S01</t>
  </si>
  <si>
    <t>1240507S01</t>
  </si>
  <si>
    <t>1297878S01</t>
  </si>
  <si>
    <t>1231372S01</t>
  </si>
  <si>
    <t>1311398S01</t>
  </si>
  <si>
    <t>1231360S01</t>
  </si>
  <si>
    <t>1240512S01</t>
  </si>
  <si>
    <t>1240306S01</t>
  </si>
  <si>
    <t>1240395S01</t>
  </si>
  <si>
    <t>1240491S01</t>
  </si>
  <si>
    <t>1240588S01</t>
  </si>
  <si>
    <t>1240598S01</t>
  </si>
  <si>
    <t>1240600S01</t>
  </si>
  <si>
    <t>1240616S01</t>
  </si>
  <si>
    <t>UF54719</t>
  </si>
  <si>
    <t>1239732S01</t>
  </si>
  <si>
    <t>1239728S01</t>
  </si>
  <si>
    <t>1239714S01</t>
  </si>
  <si>
    <t>1239771S01</t>
  </si>
  <si>
    <t>1410864S01</t>
  </si>
  <si>
    <t>1355040S01</t>
  </si>
  <si>
    <t>1411023S01</t>
  </si>
  <si>
    <t>1231378S01</t>
  </si>
  <si>
    <t>1289256S01</t>
  </si>
  <si>
    <t>1239712S01</t>
  </si>
  <si>
    <t>1373335S01</t>
  </si>
  <si>
    <t>1240287S01</t>
  </si>
  <si>
    <t>FORD 2017-19 F-250 Super Duty Pickup V8 6.7L TDiesel, 2017-19 F-350 Super Duty Pickup V8 6.7L TDiesel, 2017-19 F-450 Super Duty Chassis Cab V8 6.7L TDIESEL, 2017-19 F-450 Super Duty Pickup V8 6.7L TDiesel, 2017-19 F-550 Super Duty V8 6.7L Tdiesel</t>
  </si>
  <si>
    <t>A48220</t>
  </si>
  <si>
    <t>FORD 2017-19 F-250 Super Duty Pickup V8 6.2L, 2017-19 F-350 Super Duty Pickup V8 6.2L, 2017-19 F-450 Super Duty Chassis Cab V10 6.8L, 2017-19 F-450 Super Duty Pickup V8 6.2L, 2017-19 F-550 Super Duty V10 6.8L, 2017 F-550 Super Duty V8 6.2L, 2018 F-550 Super Duty V10 6.8L</t>
  </si>
  <si>
    <t>WA10697</t>
  </si>
  <si>
    <t>CA12183</t>
  </si>
  <si>
    <t>HC3Z-9601-B</t>
  </si>
  <si>
    <t>WL10283</t>
  </si>
  <si>
    <t>WA10254</t>
  </si>
  <si>
    <t>G984</t>
  </si>
  <si>
    <t>G570F</t>
  </si>
  <si>
    <t>PH3675</t>
  </si>
  <si>
    <t>CH8481</t>
  </si>
  <si>
    <t>OF8481</t>
  </si>
  <si>
    <t>G180</t>
  </si>
  <si>
    <t>CH9584</t>
  </si>
  <si>
    <t>OF9584</t>
  </si>
  <si>
    <t>GP457</t>
  </si>
  <si>
    <t>GP3985</t>
  </si>
  <si>
    <t>GA89</t>
  </si>
  <si>
    <t>CA327</t>
  </si>
  <si>
    <t>CA5107</t>
  </si>
  <si>
    <t>F76A51</t>
  </si>
  <si>
    <t>CA10880</t>
  </si>
  <si>
    <t>CA8756</t>
  </si>
  <si>
    <t>CA5344</t>
  </si>
  <si>
    <t>F33A00</t>
  </si>
  <si>
    <t>F351A</t>
  </si>
  <si>
    <t>CA10521</t>
  </si>
  <si>
    <t>CA9435</t>
  </si>
  <si>
    <t>F78A40</t>
  </si>
  <si>
    <t>CA5370</t>
  </si>
  <si>
    <t>F71A74</t>
  </si>
  <si>
    <t>F74A17</t>
  </si>
  <si>
    <t>CA192</t>
  </si>
  <si>
    <t>F192A</t>
  </si>
  <si>
    <t>CA12061</t>
  </si>
  <si>
    <t>CA9113</t>
  </si>
  <si>
    <t>CA8040</t>
  </si>
  <si>
    <t>CA5290</t>
  </si>
  <si>
    <t>CA10057</t>
  </si>
  <si>
    <t>PH11</t>
  </si>
  <si>
    <t>PH2849A</t>
  </si>
  <si>
    <t>OC118</t>
  </si>
  <si>
    <t>OC120</t>
  </si>
  <si>
    <t>LA31</t>
  </si>
  <si>
    <t>CF12161</t>
  </si>
  <si>
    <t>LA780</t>
  </si>
  <si>
    <t>CF10709</t>
  </si>
  <si>
    <t>CF10436</t>
  </si>
  <si>
    <t>CF10132</t>
  </si>
  <si>
    <t>CFI8317</t>
  </si>
  <si>
    <t>CF8249A</t>
  </si>
  <si>
    <t>LA713</t>
  </si>
  <si>
    <t>CF9118A</t>
  </si>
  <si>
    <t>CF8392A</t>
  </si>
  <si>
    <t>LA758</t>
  </si>
  <si>
    <t>CF8109A</t>
  </si>
  <si>
    <t>CF8603A</t>
  </si>
  <si>
    <t>LA774</t>
  </si>
  <si>
    <t>CA8295</t>
  </si>
  <si>
    <t>CA352</t>
  </si>
  <si>
    <t>LX4248</t>
  </si>
  <si>
    <t>LX4590</t>
  </si>
  <si>
    <t>CA7369</t>
  </si>
  <si>
    <t>CS9667A</t>
  </si>
  <si>
    <t>CS7715A</t>
  </si>
  <si>
    <t>C1191A</t>
  </si>
  <si>
    <t>G3515</t>
  </si>
  <si>
    <t>CF12159</t>
  </si>
  <si>
    <t>G7333/G6507</t>
  </si>
  <si>
    <t>F68A49</t>
  </si>
  <si>
    <t>FGI134</t>
  </si>
  <si>
    <t>FGI135</t>
  </si>
  <si>
    <t>FGI76</t>
  </si>
  <si>
    <t xml:space="preserve">OX 783D </t>
  </si>
  <si>
    <t>OC 1001</t>
  </si>
  <si>
    <t xml:space="preserve">OX 1145D </t>
  </si>
  <si>
    <t>GP5</t>
  </si>
  <si>
    <t>G917</t>
  </si>
  <si>
    <t>G446</t>
  </si>
  <si>
    <t>G72</t>
  </si>
  <si>
    <t>CFI1332</t>
  </si>
  <si>
    <t>CFI7727</t>
  </si>
  <si>
    <t>CFI8856</t>
  </si>
  <si>
    <t>CFI10742</t>
  </si>
  <si>
    <t>CFI11183</t>
  </si>
  <si>
    <t>CFI1327</t>
  </si>
  <si>
    <t>CFI6Q08</t>
  </si>
  <si>
    <t>CFI10728</t>
  </si>
  <si>
    <t>CFI10372</t>
  </si>
  <si>
    <t>CFI11176</t>
  </si>
  <si>
    <t>CFI10547</t>
  </si>
  <si>
    <t>CFI10743</t>
  </si>
  <si>
    <t>CFI5058</t>
  </si>
  <si>
    <t>CFI2727</t>
  </si>
  <si>
    <t>CFI10553</t>
  </si>
  <si>
    <t>CFIBP4K</t>
  </si>
  <si>
    <t>CFI2S5A</t>
  </si>
  <si>
    <t>CFIXF2Z</t>
  </si>
  <si>
    <t>GA1531</t>
  </si>
  <si>
    <t>F17A05</t>
  </si>
  <si>
    <t>GA1500</t>
  </si>
  <si>
    <t>GAD295</t>
  </si>
  <si>
    <t>GA192</t>
  </si>
  <si>
    <t>GA77</t>
  </si>
  <si>
    <t>GA190</t>
  </si>
  <si>
    <t>GA7127</t>
  </si>
  <si>
    <t>GA924F</t>
  </si>
  <si>
    <t>GA771</t>
  </si>
  <si>
    <t>GA780</t>
  </si>
  <si>
    <t>GA386</t>
  </si>
  <si>
    <t>GAD117</t>
  </si>
  <si>
    <t>GA3648</t>
  </si>
  <si>
    <t>FGI339D</t>
  </si>
  <si>
    <t>G862</t>
  </si>
  <si>
    <t>GG20</t>
  </si>
  <si>
    <t>GA57</t>
  </si>
  <si>
    <t>GA243F</t>
  </si>
  <si>
    <t>CA11041</t>
  </si>
  <si>
    <t>OX143D</t>
  </si>
  <si>
    <t>OX 1213D</t>
  </si>
  <si>
    <t>OX773D</t>
  </si>
  <si>
    <t>OX351D</t>
  </si>
  <si>
    <t>OX85</t>
  </si>
  <si>
    <t>OX 790D</t>
  </si>
  <si>
    <t>OX 414D1</t>
  </si>
  <si>
    <t>OX 160D</t>
  </si>
  <si>
    <t>OX 399D</t>
  </si>
  <si>
    <t>OC1047</t>
  </si>
  <si>
    <t>OX128D</t>
  </si>
  <si>
    <t>LA768</t>
  </si>
  <si>
    <t>LA477</t>
  </si>
  <si>
    <t>L720</t>
  </si>
  <si>
    <t>LX3078</t>
  </si>
  <si>
    <t>LX 2076/1</t>
  </si>
  <si>
    <t>LX2999</t>
  </si>
  <si>
    <t>LX2930</t>
  </si>
  <si>
    <t>LX2552</t>
  </si>
  <si>
    <t>LX3498</t>
  </si>
  <si>
    <t>LX4135</t>
  </si>
  <si>
    <t>LX3096</t>
  </si>
  <si>
    <t>LX2587</t>
  </si>
  <si>
    <t>LX2947</t>
  </si>
  <si>
    <t>LX2562</t>
  </si>
  <si>
    <t>LX2941</t>
  </si>
  <si>
    <t>LX3181</t>
  </si>
  <si>
    <t>LX2548</t>
  </si>
  <si>
    <t>LX2539</t>
  </si>
  <si>
    <t>LX4591</t>
  </si>
  <si>
    <t>LX4492</t>
  </si>
  <si>
    <t>LX3097</t>
  </si>
  <si>
    <t>LX3095</t>
  </si>
  <si>
    <t>LX3496</t>
  </si>
  <si>
    <t>LX2615</t>
  </si>
  <si>
    <t>LX3158</t>
  </si>
  <si>
    <t>LX3022</t>
  </si>
  <si>
    <t>LX3017</t>
  </si>
  <si>
    <t>LX3025</t>
  </si>
  <si>
    <t>LX3081</t>
  </si>
  <si>
    <t>LX3084</t>
  </si>
  <si>
    <t>LX2920</t>
  </si>
  <si>
    <t>LX2951</t>
  </si>
  <si>
    <t>LX3066</t>
  </si>
  <si>
    <t>LX3065</t>
  </si>
  <si>
    <t>LX3092</t>
  </si>
  <si>
    <t>LX3064</t>
  </si>
  <si>
    <t>LX3100</t>
  </si>
  <si>
    <t>LX1005</t>
  </si>
  <si>
    <t>LX3101</t>
  </si>
  <si>
    <t>LX2938</t>
  </si>
  <si>
    <t>LX2923</t>
  </si>
  <si>
    <t>LX2936</t>
  </si>
  <si>
    <t>LX1612</t>
  </si>
  <si>
    <t>LX2952</t>
  </si>
  <si>
    <t>LX3099</t>
  </si>
  <si>
    <t>LX1700</t>
  </si>
  <si>
    <t>LX2940</t>
  </si>
  <si>
    <t>LX2563</t>
  </si>
  <si>
    <t>LX2953</t>
  </si>
  <si>
    <t>LX1107/1</t>
  </si>
  <si>
    <t>LX1123/1</t>
  </si>
  <si>
    <t>LX2567</t>
  </si>
  <si>
    <t>LX2921</t>
  </si>
  <si>
    <t>LX4301</t>
  </si>
  <si>
    <t>LX2549</t>
  </si>
  <si>
    <t>LX4588</t>
  </si>
  <si>
    <t>LX3091</t>
  </si>
  <si>
    <t>LX3495</t>
  </si>
  <si>
    <t>LX3487</t>
  </si>
  <si>
    <t>LX3497</t>
  </si>
  <si>
    <t>LX3444</t>
  </si>
  <si>
    <t>LX3443</t>
  </si>
  <si>
    <t>LX3019</t>
  </si>
  <si>
    <t>LX3026</t>
  </si>
  <si>
    <t>LX3001</t>
  </si>
  <si>
    <t>LX3073</t>
  </si>
  <si>
    <t>LX3079</t>
  </si>
  <si>
    <t>LX3090</t>
  </si>
  <si>
    <t>LX2949</t>
  </si>
  <si>
    <t>LX1931</t>
  </si>
  <si>
    <t>LX2917</t>
  </si>
  <si>
    <t>LX2632</t>
  </si>
  <si>
    <t>LX3103</t>
  </si>
  <si>
    <t>LX2954</t>
  </si>
  <si>
    <t>LX2927</t>
  </si>
  <si>
    <t>LX1611</t>
  </si>
  <si>
    <t>LX2546</t>
  </si>
  <si>
    <t>LX3086</t>
  </si>
  <si>
    <t>LX2569</t>
  </si>
  <si>
    <t>LX2922</t>
  </si>
  <si>
    <t>LX2565</t>
  </si>
  <si>
    <t>LX2575</t>
  </si>
  <si>
    <t>LX2566</t>
  </si>
  <si>
    <t>LX3300</t>
  </si>
  <si>
    <t>LX2837</t>
  </si>
  <si>
    <t>LX2836</t>
  </si>
  <si>
    <t>LX2586</t>
  </si>
  <si>
    <t>LX2929</t>
  </si>
  <si>
    <t>LX2538</t>
  </si>
  <si>
    <t>KX390S</t>
  </si>
  <si>
    <t>KL854</t>
  </si>
  <si>
    <t>KL805</t>
  </si>
  <si>
    <t>KLH868</t>
  </si>
  <si>
    <t>KL807</t>
  </si>
  <si>
    <t>KL828</t>
  </si>
  <si>
    <t>KL665</t>
  </si>
  <si>
    <t>KL865</t>
  </si>
  <si>
    <t>KL830</t>
  </si>
  <si>
    <t>KX357</t>
  </si>
  <si>
    <t>KL856</t>
  </si>
  <si>
    <t>KLH844</t>
  </si>
  <si>
    <t>KW357</t>
  </si>
  <si>
    <t>KL804</t>
  </si>
  <si>
    <t>KL692</t>
  </si>
  <si>
    <t>KL811</t>
  </si>
  <si>
    <t>KL679</t>
  </si>
  <si>
    <t>KL287</t>
  </si>
  <si>
    <t>KL294</t>
  </si>
  <si>
    <t>KL766</t>
  </si>
  <si>
    <t>KL676</t>
  </si>
  <si>
    <t>KL13</t>
  </si>
  <si>
    <t>KL662</t>
  </si>
  <si>
    <t>OC1421</t>
  </si>
  <si>
    <t>LA37</t>
  </si>
  <si>
    <t>KL30</t>
  </si>
  <si>
    <t>LA724</t>
  </si>
  <si>
    <t>TOYOTA 2004-05 Yaris, 2004-05 Echo</t>
  </si>
  <si>
    <t>NISSAN 2002-06 Altima, 2004-08 Maxima, 2003-07 Murano, 2000-06 Sentra, 2002-2019 X-Trail, MITSUBISHI 2008-17 Lancer, 2008-12 Lancer Evolution, 2009-13 Lancer Ralliart, 2010-13 Lancer Sportback, 2007-18 Outlander, 2018 Outlander PHEV, 2011-18 Outlander Sport, 2011-18 RVR, INFINITI 2003-08 FX35, 2003-08 FX45, 2003 G35, 2004-08 G35 Sedan, 2004-07 G35 Sport Coupe</t>
  </si>
  <si>
    <t>HONDA 2016-2019 Civic 4Cyl. 1.5L T, 2016-2019 Civic 4Cyl. 2.0L, 2017-2019 Civic 4Cyl. 2.0L T, 2018-2019 Civic 4Cyl. 1.5L T, 2017-2018 Civic Sport 4Cyl. 1.5L T, 2017-2020 CR-V 4Cyl. 2.4L, 2017-2020 CR-V 4Cyl. 1.5L T, 2011-2016 CR-Z 4Cyl. 1.5L, 2009-2013 Fit 4Cyl. 1.5L, 2014 Fit 4Cyl. 1.5L, 2015-2019 Fit 4Cyl. 1.5L, 2016-2019 HR-V 4Cyl. 1.8L, 2010-2014 Insight 4Cl. 1.3L, 2019 Insight 4Cyl. 1.5L, 2018-2019 Odyssey 6Cyl. 3.5L, ACURA 2019-2020 RDX 4Cyl. 2.0L T</t>
  </si>
  <si>
    <t>NISSAN 1998-2001 Altima 4Cyl. 2.4L, 2001-2004 Pathfinder 6Cyl. 3.5L, 1998-2000 Pathfinder 6Cyl. 3.3L, INFINITI 1999-2002 G20 4Cyl. 2.0L, 2001-2003 QX4 6Cyl. 3.5L, 1998-2000 QX4 6Cyl. 3.3L</t>
  </si>
  <si>
    <t>TOYOTA 2010-18 4Runner, 2005-18 Avalon, 2013-18 Avalon Hybrid, 2007-17 Camry, 2007-17 Camry Hybrid, 2009-18 Corolla, 2017-18 Corolla iM, 2008-18 Highlander, 2008-18 Highlander Hybrid, 2008-18 Land Cruiser, 2009-14 Matrix, 2016-18 Mirai, 2010-18 Prius, 2012-18 Prius C, 2012-15 Prius Plug-In, 2017 Prius Prime, 2012-18 Prius V, 2006-18 RAV4, 2016-18 RAV4 Hybrid, 2010-18 Sequoia, 2011-18 Sienna, 2007-18 Tundra, 2009-16 Venza, 2006-18 Yaris, LAND ROVER 2014-18 Range Rover, 2011-17, PONTIAC Vibe, 2016 SCION iM, 2011-16 tC, 2008-15 xB, 2008-14 xD, 2010-18 SUBARU Legacy, 2010-18 Outback</t>
  </si>
  <si>
    <t>TOYOTA 1988-97 Corolla, GEO 1989-97 Prizm, 1991 PASSPORT I-Mark</t>
  </si>
  <si>
    <t>TOYOTA 1995-97 Avalon, 1995-01 Camry, 1999-01 Solara</t>
  </si>
  <si>
    <t>CHEVROLET 2003-2006 Avalance, Silverado 1500 Pickup 2003-2004, Silverado 1500HD 2003, Silverado 2500 Pickup 2003-2004, Silverado 2500HD Pickup 2003-2005, Silverado 3500 Chassis Cab 2003, Silverado 3500 Pickup 2003-2004, CADILLAC 2003-2006 Escalade</t>
  </si>
  <si>
    <t>TOYOTA 2001-07 Highlander, 2006-07 Highlander Hybrid</t>
  </si>
  <si>
    <t>CHEVROLET 2009-17 Traverse, 2007-16 GMC Acadia, 2017 Acadia Limited, BUICK 2008-17 Enclave, 2007-10 SATURN Outlook</t>
  </si>
  <si>
    <t>NISSAN 2005-15 Armada, 2004 Pathfinder, 2004-15 Titan, INFINITI 2004-10 QX56</t>
  </si>
  <si>
    <t>NISSAN 2017-20 Armada, INFINITI 2011-13 QX56, 2014-19 QX80</t>
  </si>
  <si>
    <t>CHEVROLET 2019-20 Blazer, 2020 Tahoe, 2018-20 Traverse, 2017-20 GMC Acadia, 2018-20 Enclave, 2017-20 CADILLAC XT5, 2020 XT6</t>
  </si>
  <si>
    <t>CHEVROLET 2016-18 Camaro, 2012 Captiva Sport, 2015-18 Colorado, 2012-19 Corvette, 2016-18 Cruze, 2018 Equinox, 2014-18 Impala, 2013-18 Malibu, 2016 Malibu Limited, 2016-18 Spark, 2016-18 Volt, 2017-18 GMC Acadia, 2015-18 Canyon, 2018 Terrain, BUICK 2016-18 Encore, 2016-18 Envision, 2018 LaCrosse, 2014-17 Regal, 2018 Regal Sportback, 2018 Regal TourX, 2013-18 CADILLAC ATS, 2016-18 CT6, 2017-18 CT6 Plug-In, 2014-18 CTS</t>
  </si>
  <si>
    <t>TOYOTA 2012-17 Camry Hybrid, 2013-18 RAV4</t>
  </si>
  <si>
    <t>TOYOTA 2019-20 Yaris, 2017-19 Yaris iA</t>
  </si>
  <si>
    <t>VOLKSWAGEN 1998-10 Beetle, 2003-06 Beetle Cabrio, 1999-06 Golf, 1999-06 GTI, 2000-05 Jetta, 2004-05 Passat, 2004-06 Phaeton, 2005 R32, AUDI 1998-05 A3, 2002-05 A4, 2002-06 A4 Quattro, 2004-09 A8 Quattro, 2004-09 S4, 2000-06 TT, 2000-06 TT Quattro, 2003 BENTLEY Continental, 2006-08 Continental Flying Spur, 2004-08 Continental GT, 2007-08 Continental GTC</t>
  </si>
  <si>
    <t>HONDA 1994-97 Accord, 1995-98 Odyssey, ACURA 1997 2.2CL, 1998-99 2.3CL, 1996-99 ISUZU Oasis</t>
  </si>
  <si>
    <t>HONDA 2002-05 Civic, 2002-06 CR-V, 2003-06 Element, ACURA 2006 CSX, 2002-06 RSX</t>
  </si>
  <si>
    <t>HONDA 2018 Odyssey, 2016-18 Pilot, 2017-19 Ridgeline, ACURA 2016-18 MDX</t>
  </si>
  <si>
    <t>HONDA 1996-00 Civic, 1997-01 CR-V, ACURA 1997-00 1.6EL, 2001 1.7EL</t>
  </si>
  <si>
    <t>CHEVROLET 2016-18 Malibu, BUICK 2018 LaCrosse</t>
  </si>
  <si>
    <t>HONDA 2001-05 Civic, 2003-05 Civic Hybrid, 2002-06 CR-V, 2003-11 Element, ACURA 2002-04 1.7EL, 2006 CSX, 2005 EL, 2002-06 RSX</t>
  </si>
  <si>
    <t>CHEVROLET 2000-13 Impala, 2014-16 Impala Limited, 2013-16 Impala PPV, 2004-09 Impala SS, 1997-07 Monte Carlo, 2006-07 Monte Carlo SS, BUICK 2005-09 Allure, 2008-09 Allure Super, 1997-05 Century, 2005-09 LaCrosse, 2008-09 LaCrosse Super, 1997-04 Regal, 2004-08 PONTIAC Grand Prix</t>
  </si>
  <si>
    <t>Each UPC</t>
  </si>
  <si>
    <t>Case UPC</t>
  </si>
  <si>
    <t>Peso (Kg)</t>
  </si>
  <si>
    <t>076333117364</t>
  </si>
  <si>
    <t>076333117395</t>
  </si>
  <si>
    <t>10076333117392</t>
  </si>
  <si>
    <t>076333117128</t>
  </si>
  <si>
    <t>10076333117125</t>
  </si>
  <si>
    <t>076333117104</t>
  </si>
  <si>
    <t>10076333117101</t>
  </si>
  <si>
    <t>076333118781</t>
  </si>
  <si>
    <t>076333117029</t>
  </si>
  <si>
    <t>10076333117026</t>
  </si>
  <si>
    <t>076333117234</t>
  </si>
  <si>
    <t>10076333117231</t>
  </si>
  <si>
    <t>076333117616</t>
  </si>
  <si>
    <t>10076333117620</t>
  </si>
  <si>
    <t>076333117449</t>
  </si>
  <si>
    <t>10076333117446</t>
  </si>
  <si>
    <t>076333117531</t>
  </si>
  <si>
    <t>10076333117545</t>
  </si>
  <si>
    <t>076333117555</t>
  </si>
  <si>
    <t>10076333117569</t>
  </si>
  <si>
    <t>076333118088</t>
  </si>
  <si>
    <t>10076333118115</t>
  </si>
  <si>
    <t>076333117173</t>
  </si>
  <si>
    <t>10076333117170</t>
  </si>
  <si>
    <t>076333117609</t>
  </si>
  <si>
    <t>10076333117613</t>
  </si>
  <si>
    <t>076333117470</t>
  </si>
  <si>
    <t>10076333117477</t>
  </si>
  <si>
    <t>076333118835</t>
  </si>
  <si>
    <t>076333117272</t>
  </si>
  <si>
    <t>10076333117279</t>
  </si>
  <si>
    <t>076333117296</t>
  </si>
  <si>
    <t>10076333117293</t>
  </si>
  <si>
    <t>076333117388</t>
  </si>
  <si>
    <t>10076333117385</t>
  </si>
  <si>
    <t>076333117432</t>
  </si>
  <si>
    <t>10076333117439</t>
  </si>
  <si>
    <t>076333117715</t>
  </si>
  <si>
    <t>10076333117736</t>
  </si>
  <si>
    <t>076333117098</t>
  </si>
  <si>
    <t>10076333117095</t>
  </si>
  <si>
    <t>076333117067</t>
  </si>
  <si>
    <t>10076333117064</t>
  </si>
  <si>
    <t>076333117791</t>
  </si>
  <si>
    <t>10076333117828</t>
  </si>
  <si>
    <t>076333117371</t>
  </si>
  <si>
    <t>10076333117378</t>
  </si>
  <si>
    <t>076333117548</t>
  </si>
  <si>
    <t>10076333117552</t>
  </si>
  <si>
    <t>076333117401</t>
  </si>
  <si>
    <t>10076333117408</t>
  </si>
  <si>
    <t>076333117784</t>
  </si>
  <si>
    <t>10076333117811</t>
  </si>
  <si>
    <t>076333117043</t>
  </si>
  <si>
    <t>10076333117040</t>
  </si>
  <si>
    <t>076333117258</t>
  </si>
  <si>
    <t>10076333117255</t>
  </si>
  <si>
    <t>076333117654</t>
  </si>
  <si>
    <t>10076333117668</t>
  </si>
  <si>
    <t>076333117562</t>
  </si>
  <si>
    <t>10076333117576</t>
  </si>
  <si>
    <t>076333117661</t>
  </si>
  <si>
    <t>10076333117675</t>
  </si>
  <si>
    <t>076333118095</t>
  </si>
  <si>
    <t>10076333118122</t>
  </si>
  <si>
    <t>076333117203</t>
  </si>
  <si>
    <t>10076333117200</t>
  </si>
  <si>
    <t>076333117623</t>
  </si>
  <si>
    <t>10076333117637</t>
  </si>
  <si>
    <t>076333117579</t>
  </si>
  <si>
    <t>10076333117583</t>
  </si>
  <si>
    <t>076333117326</t>
  </si>
  <si>
    <t>10076333117323</t>
  </si>
  <si>
    <t>076333117586</t>
  </si>
  <si>
    <t>10076333117590</t>
  </si>
  <si>
    <t>076333117210</t>
  </si>
  <si>
    <t>10076333117217</t>
  </si>
  <si>
    <t>076333117777</t>
  </si>
  <si>
    <t>10076333117798</t>
  </si>
  <si>
    <t>076333117494</t>
  </si>
  <si>
    <t>10076333117507</t>
  </si>
  <si>
    <t>076333117319</t>
  </si>
  <si>
    <t>10076333117316</t>
  </si>
  <si>
    <t>076333117227</t>
  </si>
  <si>
    <t>10076333117224</t>
  </si>
  <si>
    <t>076333117708</t>
  </si>
  <si>
    <t>10076333117712</t>
  </si>
  <si>
    <t>076333117050</t>
  </si>
  <si>
    <t>10076333117057</t>
  </si>
  <si>
    <t>076333117814</t>
  </si>
  <si>
    <t>10076333117842</t>
  </si>
  <si>
    <t>076333117876</t>
  </si>
  <si>
    <t>10076333117903</t>
  </si>
  <si>
    <t>076333118071</t>
  </si>
  <si>
    <t>10076333118108</t>
  </si>
  <si>
    <t>076333117852</t>
  </si>
  <si>
    <t>10076333117880</t>
  </si>
  <si>
    <t>076333117869</t>
  </si>
  <si>
    <t>10076333117897</t>
  </si>
  <si>
    <t>076333117739</t>
  </si>
  <si>
    <t>10076333117750</t>
  </si>
  <si>
    <t>076333117821</t>
  </si>
  <si>
    <t>10076333117859</t>
  </si>
  <si>
    <t>076333117838</t>
  </si>
  <si>
    <t>10076333117866</t>
  </si>
  <si>
    <t>076333117845</t>
  </si>
  <si>
    <t>076333195812</t>
  </si>
  <si>
    <t>10076333195819</t>
  </si>
  <si>
    <t>076333195768</t>
  </si>
  <si>
    <t>10076333195765</t>
  </si>
  <si>
    <t>076333196369</t>
  </si>
  <si>
    <t>10076333196366</t>
  </si>
  <si>
    <t>076333137928</t>
  </si>
  <si>
    <t>10076333137925</t>
  </si>
  <si>
    <t>076333138130</t>
  </si>
  <si>
    <t>10076333138137</t>
  </si>
  <si>
    <t>076333138062</t>
  </si>
  <si>
    <t>10076333138069</t>
  </si>
  <si>
    <t>076333196581</t>
  </si>
  <si>
    <t>076333196529</t>
  </si>
  <si>
    <t>10076333196526</t>
  </si>
  <si>
    <t>076333195652</t>
  </si>
  <si>
    <t>10076333195659</t>
  </si>
  <si>
    <t>076333137881</t>
  </si>
  <si>
    <t>10076333137888</t>
  </si>
  <si>
    <t>076333196314</t>
  </si>
  <si>
    <t>076333138215</t>
  </si>
  <si>
    <t>10076333138212</t>
  </si>
  <si>
    <t>076333138116</t>
  </si>
  <si>
    <t>10076333138113</t>
  </si>
  <si>
    <t>076333196352</t>
  </si>
  <si>
    <t>10076333196359</t>
  </si>
  <si>
    <t>076333196444</t>
  </si>
  <si>
    <t>076333196390</t>
  </si>
  <si>
    <t>10076333196397</t>
  </si>
  <si>
    <t>076333137904</t>
  </si>
  <si>
    <t>10076333137901</t>
  </si>
  <si>
    <t>076333609586</t>
  </si>
  <si>
    <t>10076333609583</t>
  </si>
  <si>
    <t>076333138253</t>
  </si>
  <si>
    <t>10076333138250</t>
  </si>
  <si>
    <t>076333137850</t>
  </si>
  <si>
    <t>10076333137857</t>
  </si>
  <si>
    <t>076333138024</t>
  </si>
  <si>
    <t>10076333138021</t>
  </si>
  <si>
    <t>076333137980</t>
  </si>
  <si>
    <t>10076333137987</t>
  </si>
  <si>
    <t>076333137843</t>
  </si>
  <si>
    <t>10076333137840</t>
  </si>
  <si>
    <t>076333138239</t>
  </si>
  <si>
    <t>10076333138236</t>
  </si>
  <si>
    <t>076333137782</t>
  </si>
  <si>
    <t>10076333137789</t>
  </si>
  <si>
    <t>076333137799</t>
  </si>
  <si>
    <t>10076333137796</t>
  </si>
  <si>
    <t>076333138208</t>
  </si>
  <si>
    <t>10076333138205</t>
  </si>
  <si>
    <t>076333196567</t>
  </si>
  <si>
    <t>10076333196564</t>
  </si>
  <si>
    <t>076333195935</t>
  </si>
  <si>
    <t>10076333195932</t>
  </si>
  <si>
    <t>076333195911</t>
  </si>
  <si>
    <t>10076333195918</t>
  </si>
  <si>
    <t>076333195898</t>
  </si>
  <si>
    <t>10076333195895</t>
  </si>
  <si>
    <t>076333138192</t>
  </si>
  <si>
    <t>10076333138199</t>
  </si>
  <si>
    <t>076333137737</t>
  </si>
  <si>
    <t>10076333137734</t>
  </si>
  <si>
    <t>076333196413</t>
  </si>
  <si>
    <t>10076333196410</t>
  </si>
  <si>
    <t>076333138086</t>
  </si>
  <si>
    <t>10076333138083</t>
  </si>
  <si>
    <t>076333137935</t>
  </si>
  <si>
    <t>10076333137932</t>
  </si>
  <si>
    <t>076333137898</t>
  </si>
  <si>
    <t>10076333137895</t>
  </si>
  <si>
    <t>076333138000</t>
  </si>
  <si>
    <t>10076333138007</t>
  </si>
  <si>
    <t>076333137911</t>
  </si>
  <si>
    <t>10076333137918</t>
  </si>
  <si>
    <t>076333137997</t>
  </si>
  <si>
    <t>10076333137994</t>
  </si>
  <si>
    <t>076333138079</t>
  </si>
  <si>
    <t>10076333138076</t>
  </si>
  <si>
    <t>076333137942</t>
  </si>
  <si>
    <t>10076333137949</t>
  </si>
  <si>
    <t>076333138093</t>
  </si>
  <si>
    <t>10076333138090</t>
  </si>
  <si>
    <t>076333138109</t>
  </si>
  <si>
    <t>10076333138106</t>
  </si>
  <si>
    <t>076333609722</t>
  </si>
  <si>
    <t>10076333609729</t>
  </si>
  <si>
    <t>076333196420</t>
  </si>
  <si>
    <t>10076333196427</t>
  </si>
  <si>
    <t>076333138055</t>
  </si>
  <si>
    <t>10076333138052</t>
  </si>
  <si>
    <t>076333138123</t>
  </si>
  <si>
    <t>10076333138120</t>
  </si>
  <si>
    <t>076333138161</t>
  </si>
  <si>
    <t>10076333138168</t>
  </si>
  <si>
    <t>076333137829</t>
  </si>
  <si>
    <t>10076333137826</t>
  </si>
  <si>
    <t>076333138048</t>
  </si>
  <si>
    <t>10076333138045</t>
  </si>
  <si>
    <t>076333137959</t>
  </si>
  <si>
    <t>10076333137956</t>
  </si>
  <si>
    <t>076333138031</t>
  </si>
  <si>
    <t>10076333138038</t>
  </si>
  <si>
    <t>076333607520</t>
  </si>
  <si>
    <t>10076333607527</t>
  </si>
  <si>
    <t>076333608473</t>
  </si>
  <si>
    <t>076333607834</t>
  </si>
  <si>
    <t>076333136181</t>
  </si>
  <si>
    <t>10076333136188</t>
  </si>
  <si>
    <t>076333607544</t>
  </si>
  <si>
    <t>10076333607541</t>
  </si>
  <si>
    <t>076333136013</t>
  </si>
  <si>
    <t>10076333136010</t>
  </si>
  <si>
    <t>076333137669</t>
  </si>
  <si>
    <t>10076333137666</t>
  </si>
  <si>
    <t>076333136402</t>
  </si>
  <si>
    <t>10076333136409</t>
  </si>
  <si>
    <t>076333607230</t>
  </si>
  <si>
    <t>10076333607237</t>
  </si>
  <si>
    <t>076333137614</t>
  </si>
  <si>
    <t>10076333137611</t>
  </si>
  <si>
    <t>076333136556</t>
  </si>
  <si>
    <t>10076333136553</t>
  </si>
  <si>
    <t>076333132671</t>
  </si>
  <si>
    <t>076333607537</t>
  </si>
  <si>
    <t>10076333607534</t>
  </si>
  <si>
    <t>076333608480</t>
  </si>
  <si>
    <t>076333608343</t>
  </si>
  <si>
    <t>076333136266</t>
  </si>
  <si>
    <t>10076333136263</t>
  </si>
  <si>
    <t>076333607896</t>
  </si>
  <si>
    <t>076333607711</t>
  </si>
  <si>
    <t>076333607704</t>
  </si>
  <si>
    <t>076333607438</t>
  </si>
  <si>
    <t>10076333607435</t>
  </si>
  <si>
    <t>076333607360</t>
  </si>
  <si>
    <t>10076333607367</t>
  </si>
  <si>
    <t>076333135214</t>
  </si>
  <si>
    <t>10076333135211</t>
  </si>
  <si>
    <t>076333136174</t>
  </si>
  <si>
    <t>10076333136171</t>
  </si>
  <si>
    <t>076333136457</t>
  </si>
  <si>
    <t>10076333136454</t>
  </si>
  <si>
    <t>076333137515</t>
  </si>
  <si>
    <t>10076333137512</t>
  </si>
  <si>
    <t>076333135078</t>
  </si>
  <si>
    <t>10076333135075</t>
  </si>
  <si>
    <t>076333136259</t>
  </si>
  <si>
    <t>10076333136256</t>
  </si>
  <si>
    <t>076333136785</t>
  </si>
  <si>
    <t>10076333136782</t>
  </si>
  <si>
    <t>076333607568</t>
  </si>
  <si>
    <t>10076333607565</t>
  </si>
  <si>
    <t>076333607148</t>
  </si>
  <si>
    <t>10076333607145</t>
  </si>
  <si>
    <t>076333135436</t>
  </si>
  <si>
    <t>10076333135433</t>
  </si>
  <si>
    <t>076333136495</t>
  </si>
  <si>
    <t>10076333136492</t>
  </si>
  <si>
    <t>076333133401</t>
  </si>
  <si>
    <t>10076333133408</t>
  </si>
  <si>
    <t>076333136341</t>
  </si>
  <si>
    <t>10076333136348</t>
  </si>
  <si>
    <t>076333608466</t>
  </si>
  <si>
    <t>076333133326</t>
  </si>
  <si>
    <t>10076333133323</t>
  </si>
  <si>
    <t>076333608336</t>
  </si>
  <si>
    <t>10076333608333</t>
  </si>
  <si>
    <t>076333608305</t>
  </si>
  <si>
    <t>10076333608302</t>
  </si>
  <si>
    <t>076333608299</t>
  </si>
  <si>
    <t>10076333608296</t>
  </si>
  <si>
    <t>076333608282</t>
  </si>
  <si>
    <t>10076333608289</t>
  </si>
  <si>
    <t>076333137713</t>
  </si>
  <si>
    <t>10076333137710</t>
  </si>
  <si>
    <t>076333607254</t>
  </si>
  <si>
    <t>10076333607251</t>
  </si>
  <si>
    <t>076333135931</t>
  </si>
  <si>
    <t>10076333135938</t>
  </si>
  <si>
    <t>076333607780</t>
  </si>
  <si>
    <t>076333607674</t>
  </si>
  <si>
    <t>076333607681</t>
  </si>
  <si>
    <t>076333136006</t>
  </si>
  <si>
    <t>10076333136003</t>
  </si>
  <si>
    <t>076333607759</t>
  </si>
  <si>
    <t>076333137157</t>
  </si>
  <si>
    <t>10076333137154</t>
  </si>
  <si>
    <t>076333136921</t>
  </si>
  <si>
    <t>10076333136928</t>
  </si>
  <si>
    <t>076333136419</t>
  </si>
  <si>
    <t>10076333136416</t>
  </si>
  <si>
    <t>076333136433</t>
  </si>
  <si>
    <t>10076333136430</t>
  </si>
  <si>
    <t>076333607216</t>
  </si>
  <si>
    <t>10076333607213</t>
  </si>
  <si>
    <t>076333137133</t>
  </si>
  <si>
    <t>10076333137130</t>
  </si>
  <si>
    <t>076333136570</t>
  </si>
  <si>
    <t>10076333136577</t>
  </si>
  <si>
    <t>076333136303</t>
  </si>
  <si>
    <t>10076333136300</t>
  </si>
  <si>
    <t>076333135894</t>
  </si>
  <si>
    <t>10076333135891</t>
  </si>
  <si>
    <t>076333136990</t>
  </si>
  <si>
    <t>10076333136997</t>
  </si>
  <si>
    <t>076333137584</t>
  </si>
  <si>
    <t>10076333137581</t>
  </si>
  <si>
    <t>076333137362</t>
  </si>
  <si>
    <t>10076333137369</t>
  </si>
  <si>
    <t>076333136389</t>
  </si>
  <si>
    <t>10076333136386</t>
  </si>
  <si>
    <t>076333136297</t>
  </si>
  <si>
    <t>10076333136294</t>
  </si>
  <si>
    <t>076333135917</t>
  </si>
  <si>
    <t>10076333135914</t>
  </si>
  <si>
    <t>076333607285</t>
  </si>
  <si>
    <t>10076333607282</t>
  </si>
  <si>
    <t>076333607513</t>
  </si>
  <si>
    <t>10076333607510</t>
  </si>
  <si>
    <t>076333135429</t>
  </si>
  <si>
    <t>10076333135426</t>
  </si>
  <si>
    <t>076333607087</t>
  </si>
  <si>
    <t>10076333607084</t>
  </si>
  <si>
    <t>076333136150</t>
  </si>
  <si>
    <t>10076333136157</t>
  </si>
  <si>
    <t>076333136464</t>
  </si>
  <si>
    <t>10076333136461</t>
  </si>
  <si>
    <t>076333607193</t>
  </si>
  <si>
    <t>10076333607190</t>
  </si>
  <si>
    <t>076333607094</t>
  </si>
  <si>
    <t>10076333607091</t>
  </si>
  <si>
    <t>076333136518</t>
  </si>
  <si>
    <t>10076333136515</t>
  </si>
  <si>
    <t>076333136839</t>
  </si>
  <si>
    <t>10076333136836</t>
  </si>
  <si>
    <t>076333607322</t>
  </si>
  <si>
    <t>10076333607329</t>
  </si>
  <si>
    <t>076333195485</t>
  </si>
  <si>
    <t>10076333195482</t>
  </si>
  <si>
    <t>076333195140</t>
  </si>
  <si>
    <t>10076333195147</t>
  </si>
  <si>
    <t>076333135344</t>
  </si>
  <si>
    <t>10076333135341</t>
  </si>
  <si>
    <t>076333135405</t>
  </si>
  <si>
    <t>10076333135402</t>
  </si>
  <si>
    <t>076333136020</t>
  </si>
  <si>
    <t>10076333136027</t>
  </si>
  <si>
    <t>076333607551</t>
  </si>
  <si>
    <t>10076333607558</t>
  </si>
  <si>
    <t>076333607865</t>
  </si>
  <si>
    <t>076333136099</t>
  </si>
  <si>
    <t>10076333136096</t>
  </si>
  <si>
    <t>076333135337</t>
  </si>
  <si>
    <t>10076333135334</t>
  </si>
  <si>
    <t>076333607209</t>
  </si>
  <si>
    <t>10076333607206</t>
  </si>
  <si>
    <t>076333137645</t>
  </si>
  <si>
    <t>10076333137642</t>
  </si>
  <si>
    <t>076333195133</t>
  </si>
  <si>
    <t>10076333195130</t>
  </si>
  <si>
    <t>076333135375</t>
  </si>
  <si>
    <t>10076333135372</t>
  </si>
  <si>
    <t>076333135092</t>
  </si>
  <si>
    <t>10076333135099</t>
  </si>
  <si>
    <t>076333135153</t>
  </si>
  <si>
    <t>10076333135150</t>
  </si>
  <si>
    <t>076333136372</t>
  </si>
  <si>
    <t>10076333136379</t>
  </si>
  <si>
    <t>076333607247</t>
  </si>
  <si>
    <t>10076333607244</t>
  </si>
  <si>
    <t>076333137171</t>
  </si>
  <si>
    <t>10076333137178</t>
  </si>
  <si>
    <t>076333607414</t>
  </si>
  <si>
    <t>10076333607411</t>
  </si>
  <si>
    <t>076333607315</t>
  </si>
  <si>
    <t>10076333607312</t>
  </si>
  <si>
    <t>076333607117</t>
  </si>
  <si>
    <t>10076333607114</t>
  </si>
  <si>
    <t>076333135733</t>
  </si>
  <si>
    <t>10076333135730</t>
  </si>
  <si>
    <t>076333607452</t>
  </si>
  <si>
    <t>10076333607459</t>
  </si>
  <si>
    <t>076333607292</t>
  </si>
  <si>
    <t>10076333607299</t>
  </si>
  <si>
    <t>076333136563</t>
  </si>
  <si>
    <t>10076333136560</t>
  </si>
  <si>
    <t>076333135245</t>
  </si>
  <si>
    <t>10076333135242</t>
  </si>
  <si>
    <t>076333136235</t>
  </si>
  <si>
    <t>10076333136232</t>
  </si>
  <si>
    <t>076333135726</t>
  </si>
  <si>
    <t>10076333135723</t>
  </si>
  <si>
    <t>076333137256</t>
  </si>
  <si>
    <t>10076333137253</t>
  </si>
  <si>
    <t>076333136754</t>
  </si>
  <si>
    <t>10076333136751</t>
  </si>
  <si>
    <t>076333607339</t>
  </si>
  <si>
    <t>10076333607336</t>
  </si>
  <si>
    <t>076333607612</t>
  </si>
  <si>
    <t>10076333607619</t>
  </si>
  <si>
    <t>076333135085</t>
  </si>
  <si>
    <t>10076333135082</t>
  </si>
  <si>
    <t>076333135993</t>
  </si>
  <si>
    <t>10076333135990</t>
  </si>
  <si>
    <t>076333136143</t>
  </si>
  <si>
    <t>10076333136140</t>
  </si>
  <si>
    <t>076333136310</t>
  </si>
  <si>
    <t>10076333136317</t>
  </si>
  <si>
    <t>076333136860</t>
  </si>
  <si>
    <t>10076333136867</t>
  </si>
  <si>
    <t>076333136051</t>
  </si>
  <si>
    <t>10076333136058</t>
  </si>
  <si>
    <t>076333136952</t>
  </si>
  <si>
    <t>10076333136959</t>
  </si>
  <si>
    <t>076333137768</t>
  </si>
  <si>
    <t>10076333137765</t>
  </si>
  <si>
    <t>076333134576</t>
  </si>
  <si>
    <t>076333607346</t>
  </si>
  <si>
    <t>10076333607343</t>
  </si>
  <si>
    <t>076333135313</t>
  </si>
  <si>
    <t>10076333135310</t>
  </si>
  <si>
    <t>076333608923</t>
  </si>
  <si>
    <t>10076333608920</t>
  </si>
  <si>
    <t>076333608237</t>
  </si>
  <si>
    <t>10076333608234</t>
  </si>
  <si>
    <t>076333608220</t>
  </si>
  <si>
    <t>10076333608227</t>
  </si>
  <si>
    <t>076333137485</t>
  </si>
  <si>
    <t>10076333137482</t>
  </si>
  <si>
    <t>076333136730</t>
  </si>
  <si>
    <t>10076333136737</t>
  </si>
  <si>
    <t>076333607773</t>
  </si>
  <si>
    <t>076333607766</t>
  </si>
  <si>
    <t>076333607742</t>
  </si>
  <si>
    <t>076333607797</t>
  </si>
  <si>
    <t>076333607810</t>
  </si>
  <si>
    <t>076333607827</t>
  </si>
  <si>
    <t>076333136655</t>
  </si>
  <si>
    <t>10076333136652</t>
  </si>
  <si>
    <t>076333136877</t>
  </si>
  <si>
    <t>10076333136874</t>
  </si>
  <si>
    <t>076333136884</t>
  </si>
  <si>
    <t>10076333136881</t>
  </si>
  <si>
    <t>076333137065</t>
  </si>
  <si>
    <t>10076333137062</t>
  </si>
  <si>
    <t>076333136945</t>
  </si>
  <si>
    <t>10076333136942</t>
  </si>
  <si>
    <t>076333135955</t>
  </si>
  <si>
    <t>10076333135952</t>
  </si>
  <si>
    <t>076333136747</t>
  </si>
  <si>
    <t>10076333136744</t>
  </si>
  <si>
    <t>076333136600</t>
  </si>
  <si>
    <t>10076333136607</t>
  </si>
  <si>
    <t>076333137072</t>
  </si>
  <si>
    <t>10076333137079</t>
  </si>
  <si>
    <t>076333137201</t>
  </si>
  <si>
    <t>10076333137208</t>
  </si>
  <si>
    <t>076333135962</t>
  </si>
  <si>
    <t>10076333135969</t>
  </si>
  <si>
    <t>076333136976</t>
  </si>
  <si>
    <t>10076333136973</t>
  </si>
  <si>
    <t>076333136969</t>
  </si>
  <si>
    <t>10076333136966</t>
  </si>
  <si>
    <t>076333607179</t>
  </si>
  <si>
    <t>10076333607176</t>
  </si>
  <si>
    <t>076333607353</t>
  </si>
  <si>
    <t>10076333607350</t>
  </si>
  <si>
    <t>076333136198</t>
  </si>
  <si>
    <t>10076333136195</t>
  </si>
  <si>
    <t>076333136365</t>
  </si>
  <si>
    <t>10076333136362</t>
  </si>
  <si>
    <t>076333607124</t>
  </si>
  <si>
    <t>10076333607121</t>
  </si>
  <si>
    <t>076333607186</t>
  </si>
  <si>
    <t>10076333607183</t>
  </si>
  <si>
    <t>076333137034</t>
  </si>
  <si>
    <t>10076333137031</t>
  </si>
  <si>
    <t>076333607384</t>
  </si>
  <si>
    <t>10076333607381</t>
  </si>
  <si>
    <t>076333607421</t>
  </si>
  <si>
    <t>10076333607428</t>
  </si>
  <si>
    <t>076333607391</t>
  </si>
  <si>
    <t>10076333607398</t>
  </si>
  <si>
    <t>076333135887</t>
  </si>
  <si>
    <t>10076333135884</t>
  </si>
  <si>
    <t>076333136907</t>
  </si>
  <si>
    <t>10076333136904</t>
  </si>
  <si>
    <t>076333607599</t>
  </si>
  <si>
    <t>10076333607596</t>
  </si>
  <si>
    <t>076333136549</t>
  </si>
  <si>
    <t>10076333136546</t>
  </si>
  <si>
    <t>076333136723</t>
  </si>
  <si>
    <t>10076333136720</t>
  </si>
  <si>
    <t>076333607308</t>
  </si>
  <si>
    <t>10076333607305</t>
  </si>
  <si>
    <t>076333117074</t>
  </si>
  <si>
    <t>10076333117071</t>
  </si>
  <si>
    <t>076333607575</t>
  </si>
  <si>
    <t>10076333607572</t>
  </si>
  <si>
    <t>076333136334</t>
  </si>
  <si>
    <t>10076333136331</t>
  </si>
  <si>
    <t>076333135351</t>
  </si>
  <si>
    <t>10076333135358</t>
  </si>
  <si>
    <t>076333136716</t>
  </si>
  <si>
    <t>10076333136713</t>
  </si>
  <si>
    <t>076333608503</t>
  </si>
  <si>
    <t>076333607100</t>
  </si>
  <si>
    <t>10076333607107</t>
  </si>
  <si>
    <t>076333607377</t>
  </si>
  <si>
    <t>10076333607374</t>
  </si>
  <si>
    <t>076333136532</t>
  </si>
  <si>
    <t>10076333136539</t>
  </si>
  <si>
    <t>076333137539</t>
  </si>
  <si>
    <t>10076333137536</t>
  </si>
  <si>
    <t>076333135320</t>
  </si>
  <si>
    <t>10076333135327</t>
  </si>
  <si>
    <t>076333135900</t>
  </si>
  <si>
    <t>10076333135907</t>
  </si>
  <si>
    <t>076333135856</t>
  </si>
  <si>
    <t>10076333135853</t>
  </si>
  <si>
    <t>076333607407</t>
  </si>
  <si>
    <t>10076333607404</t>
  </si>
  <si>
    <t>076333117524</t>
  </si>
  <si>
    <t>10076333117538</t>
  </si>
  <si>
    <t>076333117081</t>
  </si>
  <si>
    <t>10076333117088</t>
  </si>
  <si>
    <t>076333135832</t>
  </si>
  <si>
    <t>10076333135839</t>
  </si>
  <si>
    <t>076333117340</t>
  </si>
  <si>
    <t>10076333117347</t>
  </si>
  <si>
    <t>076333608497</t>
  </si>
  <si>
    <t>10076333608494</t>
  </si>
  <si>
    <t>076333136037</t>
  </si>
  <si>
    <t>10076333136034</t>
  </si>
  <si>
    <t>076333136136</t>
  </si>
  <si>
    <t>10076333136133</t>
  </si>
  <si>
    <t>076333130417</t>
  </si>
  <si>
    <t>10076333130414</t>
  </si>
  <si>
    <t>076333136068</t>
  </si>
  <si>
    <t>10076333136065</t>
  </si>
  <si>
    <t>076333135771</t>
  </si>
  <si>
    <t>10076333135778</t>
  </si>
  <si>
    <t>076333607582</t>
  </si>
  <si>
    <t>10076333607589</t>
  </si>
  <si>
    <t>076333135382</t>
  </si>
  <si>
    <t>10076333135389</t>
  </si>
  <si>
    <t>076333607605</t>
  </si>
  <si>
    <t>10076333607602</t>
  </si>
  <si>
    <t>076333136129</t>
  </si>
  <si>
    <t>10076333136126</t>
  </si>
  <si>
    <t>076333126465</t>
  </si>
  <si>
    <t>10076333126462</t>
  </si>
  <si>
    <t>076333136327</t>
  </si>
  <si>
    <t>10076333136324</t>
  </si>
  <si>
    <t>076333136938</t>
  </si>
  <si>
    <t>10076333136935</t>
  </si>
  <si>
    <t>076333607223</t>
  </si>
  <si>
    <t>10076333607220</t>
  </si>
  <si>
    <t>076333136112</t>
  </si>
  <si>
    <t>10076333136119</t>
  </si>
  <si>
    <t>076333138796</t>
  </si>
  <si>
    <t>076333136501</t>
  </si>
  <si>
    <t>10076333136508</t>
  </si>
  <si>
    <t>076333133296</t>
  </si>
  <si>
    <t>10076333133293</t>
  </si>
  <si>
    <t>076333607261</t>
  </si>
  <si>
    <t>10076333607268</t>
  </si>
  <si>
    <t>076333134439</t>
  </si>
  <si>
    <t>10076333134436</t>
  </si>
  <si>
    <t>076333135443</t>
  </si>
  <si>
    <t>10076333135440</t>
  </si>
  <si>
    <t>076333134415</t>
  </si>
  <si>
    <t>10076333134412</t>
  </si>
  <si>
    <t>076333136211</t>
  </si>
  <si>
    <t>10076333136218</t>
  </si>
  <si>
    <t>076333607131</t>
  </si>
  <si>
    <t>10076333607138</t>
  </si>
  <si>
    <t>076333136488</t>
  </si>
  <si>
    <t>10076333136485</t>
  </si>
  <si>
    <t>076333607469</t>
  </si>
  <si>
    <t>10076333607466</t>
  </si>
  <si>
    <t>076333133234</t>
  </si>
  <si>
    <t>10076333133231</t>
  </si>
  <si>
    <t>076333607506</t>
  </si>
  <si>
    <t>10076333607503</t>
  </si>
  <si>
    <t>076333136617</t>
  </si>
  <si>
    <t>10076333136614</t>
  </si>
  <si>
    <t>076333136358</t>
  </si>
  <si>
    <t>10076333136355</t>
  </si>
  <si>
    <t>076333136044</t>
  </si>
  <si>
    <t>10076333136041</t>
  </si>
  <si>
    <t>076333606622</t>
  </si>
  <si>
    <t>10076333606629</t>
  </si>
  <si>
    <t>076333135368</t>
  </si>
  <si>
    <t>10076333135365</t>
  </si>
  <si>
    <t>076333135412</t>
  </si>
  <si>
    <t>10076333135419</t>
  </si>
  <si>
    <t>076333133227</t>
  </si>
  <si>
    <t>10076333133224</t>
  </si>
  <si>
    <t>076333137522</t>
  </si>
  <si>
    <t>10076333137529</t>
  </si>
  <si>
    <t>076333135061</t>
  </si>
  <si>
    <t>10076333135068</t>
  </si>
  <si>
    <t>076333136228</t>
  </si>
  <si>
    <t>10076333136225</t>
  </si>
  <si>
    <t>076333135948</t>
  </si>
  <si>
    <t>10076333135945</t>
  </si>
  <si>
    <t>076333133203</t>
  </si>
  <si>
    <t>10076333133200</t>
  </si>
  <si>
    <t>076333607735</t>
  </si>
  <si>
    <t>076333607698</t>
  </si>
  <si>
    <t>076333607872</t>
  </si>
  <si>
    <t>076333137225</t>
  </si>
  <si>
    <t>10076333137222</t>
  </si>
  <si>
    <t>076333137140</t>
  </si>
  <si>
    <t>10076333137147</t>
  </si>
  <si>
    <t>076333135306</t>
  </si>
  <si>
    <t>10076333135303</t>
  </si>
  <si>
    <t>076333135849</t>
  </si>
  <si>
    <t>10076333135846</t>
  </si>
  <si>
    <t>076333136273</t>
  </si>
  <si>
    <t>10076333136270</t>
  </si>
  <si>
    <t>076333133197</t>
  </si>
  <si>
    <t>10076333133194</t>
  </si>
  <si>
    <t>076333133173</t>
  </si>
  <si>
    <t>10076333133170</t>
  </si>
  <si>
    <t>076333607803</t>
  </si>
  <si>
    <t>076333136914</t>
  </si>
  <si>
    <t>10076333136911</t>
  </si>
  <si>
    <t>076333136709</t>
  </si>
  <si>
    <t>10076333136706</t>
  </si>
  <si>
    <t>076333137218</t>
  </si>
  <si>
    <t>10076333137215</t>
  </si>
  <si>
    <t>076333133166</t>
  </si>
  <si>
    <t>10076333133163</t>
  </si>
  <si>
    <t>076333135801</t>
  </si>
  <si>
    <t>10076333135808</t>
  </si>
  <si>
    <t>076333135450</t>
  </si>
  <si>
    <t>10076333135457</t>
  </si>
  <si>
    <t>076333135269</t>
  </si>
  <si>
    <t>10076333135266</t>
  </si>
  <si>
    <t>076333135191</t>
  </si>
  <si>
    <t>10076333135198</t>
  </si>
  <si>
    <t>076333135177</t>
  </si>
  <si>
    <t>10076333135174</t>
  </si>
  <si>
    <t>076333133142</t>
  </si>
  <si>
    <t>10076333133149</t>
  </si>
  <si>
    <t>076333134958</t>
  </si>
  <si>
    <t>10076333134955</t>
  </si>
  <si>
    <t>076333134804</t>
  </si>
  <si>
    <t>10076333134801</t>
  </si>
  <si>
    <t>076333134798</t>
  </si>
  <si>
    <t>10076333134795</t>
  </si>
  <si>
    <t>076333134736</t>
  </si>
  <si>
    <t>10076333134733</t>
  </si>
  <si>
    <t>076333134729</t>
  </si>
  <si>
    <t>10076333134726</t>
  </si>
  <si>
    <t>076333134675</t>
  </si>
  <si>
    <t>10076333134672</t>
  </si>
  <si>
    <t>076333607162</t>
  </si>
  <si>
    <t>10076333607169</t>
  </si>
  <si>
    <t>076333132718</t>
  </si>
  <si>
    <t>10076333132715</t>
  </si>
  <si>
    <t>076333132237</t>
  </si>
  <si>
    <t>10076333132234</t>
  </si>
  <si>
    <t>076333132145</t>
  </si>
  <si>
    <t>10076333132142</t>
  </si>
  <si>
    <t>076333131919</t>
  </si>
  <si>
    <t>10076333131916</t>
  </si>
  <si>
    <t>076333607445</t>
  </si>
  <si>
    <t>10076333607442</t>
  </si>
  <si>
    <t>076333137874</t>
  </si>
  <si>
    <t>10076333137871</t>
  </si>
  <si>
    <t>076333130691</t>
  </si>
  <si>
    <t>10076333130698</t>
  </si>
  <si>
    <t>076333135030</t>
  </si>
  <si>
    <t>10076333135037</t>
  </si>
  <si>
    <t>076333136624</t>
  </si>
  <si>
    <t>10076333136621</t>
  </si>
  <si>
    <t>076333136440</t>
  </si>
  <si>
    <t>10076333136447</t>
  </si>
  <si>
    <t>076333135788</t>
  </si>
  <si>
    <t>10076333135785</t>
  </si>
  <si>
    <t>076333137119</t>
  </si>
  <si>
    <t>10076333137116</t>
  </si>
  <si>
    <t>076333135498</t>
  </si>
  <si>
    <t>10076333135495</t>
  </si>
  <si>
    <t>076333135474</t>
  </si>
  <si>
    <t>10076333135471</t>
  </si>
  <si>
    <t>076333137102</t>
  </si>
  <si>
    <t>10076333137109</t>
  </si>
  <si>
    <t>076333135283</t>
  </si>
  <si>
    <t>10076333135280</t>
  </si>
  <si>
    <t>076333135115</t>
  </si>
  <si>
    <t>10076333135112</t>
  </si>
  <si>
    <t>076333134910</t>
  </si>
  <si>
    <t>10076333134917</t>
  </si>
  <si>
    <t>076333137393</t>
  </si>
  <si>
    <t>10076333137390</t>
  </si>
  <si>
    <t>076333134668</t>
  </si>
  <si>
    <t>10076333134665</t>
  </si>
  <si>
    <t>076333134064</t>
  </si>
  <si>
    <t>10076333134061</t>
  </si>
  <si>
    <t>076333132466</t>
  </si>
  <si>
    <t>10076333132463</t>
  </si>
  <si>
    <t>076333132251</t>
  </si>
  <si>
    <t>10076333132258</t>
  </si>
  <si>
    <t>076333132053</t>
  </si>
  <si>
    <t>10076333132050</t>
  </si>
  <si>
    <t>076333137683</t>
  </si>
  <si>
    <t>10076333137680</t>
  </si>
  <si>
    <t>076333136167</t>
  </si>
  <si>
    <t>10076333136164</t>
  </si>
  <si>
    <t>076333137416</t>
  </si>
  <si>
    <t>10076333137413</t>
  </si>
  <si>
    <t>076333138222</t>
  </si>
  <si>
    <t>10076333138229</t>
  </si>
  <si>
    <t>076333131599</t>
  </si>
  <si>
    <t>10076333131596</t>
  </si>
  <si>
    <t>076333137973</t>
  </si>
  <si>
    <t>10076333137970</t>
  </si>
  <si>
    <t>076333196345</t>
  </si>
  <si>
    <t>10076333196342</t>
  </si>
  <si>
    <t>076333130318</t>
  </si>
  <si>
    <t>10076333130315</t>
  </si>
  <si>
    <t>076333180030</t>
  </si>
  <si>
    <t>10076333180037</t>
  </si>
  <si>
    <t>076333138154</t>
  </si>
  <si>
    <t>10076333138151</t>
  </si>
  <si>
    <t>076333137966</t>
  </si>
  <si>
    <t>10076333137963</t>
  </si>
  <si>
    <t>076333134279</t>
  </si>
  <si>
    <t>10076333134276</t>
  </si>
  <si>
    <t>076333137324</t>
  </si>
  <si>
    <t>10076333137321</t>
  </si>
  <si>
    <t>076333137270</t>
  </si>
  <si>
    <t>10076333137277</t>
  </si>
  <si>
    <t>076333133968</t>
  </si>
  <si>
    <t>10076333133965</t>
  </si>
  <si>
    <t>076333137379</t>
  </si>
  <si>
    <t>10076333137376</t>
  </si>
  <si>
    <t>076333134477</t>
  </si>
  <si>
    <t>10076333134474</t>
  </si>
  <si>
    <t>076333133814</t>
  </si>
  <si>
    <t>10076333133811</t>
  </si>
  <si>
    <t>076333133807</t>
  </si>
  <si>
    <t>10076333133804</t>
  </si>
  <si>
    <t>076333133685</t>
  </si>
  <si>
    <t>10076333133682</t>
  </si>
  <si>
    <t>076333135825</t>
  </si>
  <si>
    <t>10076333135822</t>
  </si>
  <si>
    <t>076333133586</t>
  </si>
  <si>
    <t>10076333133583</t>
  </si>
  <si>
    <t>076333136761</t>
  </si>
  <si>
    <t>10076333136768</t>
  </si>
  <si>
    <t>076333137447</t>
  </si>
  <si>
    <t>10076333137444</t>
  </si>
  <si>
    <t>076333137454</t>
  </si>
  <si>
    <t>10076333137451</t>
  </si>
  <si>
    <t>076333133418</t>
  </si>
  <si>
    <t>10076333133415</t>
  </si>
  <si>
    <t>076333137638</t>
  </si>
  <si>
    <t>10076333137635</t>
  </si>
  <si>
    <t>076333607858</t>
  </si>
  <si>
    <t>076333137386</t>
  </si>
  <si>
    <t>10076333137383</t>
  </si>
  <si>
    <t>076333136792</t>
  </si>
  <si>
    <t>10076333136799</t>
  </si>
  <si>
    <t>076333133265</t>
  </si>
  <si>
    <t>10076333133262</t>
  </si>
  <si>
    <t>076333133258</t>
  </si>
  <si>
    <t>10076333133255</t>
  </si>
  <si>
    <t>076333136105</t>
  </si>
  <si>
    <t>10076333136102</t>
  </si>
  <si>
    <t>076333135924</t>
  </si>
  <si>
    <t>10076333135921</t>
  </si>
  <si>
    <t>076333607841</t>
  </si>
  <si>
    <t>076333135979</t>
  </si>
  <si>
    <t>10076333135976</t>
  </si>
  <si>
    <t>076333133210</t>
  </si>
  <si>
    <t>10076333133217</t>
  </si>
  <si>
    <t>076333136983</t>
  </si>
  <si>
    <t>10076333136980</t>
  </si>
  <si>
    <t>076333137355</t>
  </si>
  <si>
    <t>10076333137352</t>
  </si>
  <si>
    <t>076333133180</t>
  </si>
  <si>
    <t>10076333133187</t>
  </si>
  <si>
    <t>076333137553</t>
  </si>
  <si>
    <t>10076333137550</t>
  </si>
  <si>
    <t>076333137348</t>
  </si>
  <si>
    <t>10076333137345</t>
  </si>
  <si>
    <t>076333133159</t>
  </si>
  <si>
    <t>10076333133156</t>
  </si>
  <si>
    <t>076333136822</t>
  </si>
  <si>
    <t>10076333136829</t>
  </si>
  <si>
    <t>076333136471</t>
  </si>
  <si>
    <t>10076333136478</t>
  </si>
  <si>
    <t>076333137089</t>
  </si>
  <si>
    <t>10076333137086</t>
  </si>
  <si>
    <t>076333137607</t>
  </si>
  <si>
    <t>10076333137604</t>
  </si>
  <si>
    <t>076333136587</t>
  </si>
  <si>
    <t>10076333136584</t>
  </si>
  <si>
    <t>076333136396</t>
  </si>
  <si>
    <t>10076333136393</t>
  </si>
  <si>
    <t>076333194129</t>
  </si>
  <si>
    <t>10076333194126</t>
  </si>
  <si>
    <t>076333607155</t>
  </si>
  <si>
    <t>10076333607152</t>
  </si>
  <si>
    <t>076333607278</t>
  </si>
  <si>
    <t>10076333607275</t>
  </si>
  <si>
    <t>076333137041</t>
  </si>
  <si>
    <t>10076333137048</t>
  </si>
  <si>
    <t>076333137126</t>
  </si>
  <si>
    <t>10076333137123</t>
  </si>
  <si>
    <t>076333136631</t>
  </si>
  <si>
    <t>10076333136638</t>
  </si>
  <si>
    <t>076333136778</t>
  </si>
  <si>
    <t>10076333136775</t>
  </si>
  <si>
    <t>076333137058</t>
  </si>
  <si>
    <t>10076333137055</t>
  </si>
  <si>
    <t>076333137294</t>
  </si>
  <si>
    <t>10076333137291</t>
  </si>
  <si>
    <t>076333136662</t>
  </si>
  <si>
    <t>10076333136669</t>
  </si>
  <si>
    <t>076333136853</t>
  </si>
  <si>
    <t>10076333136850</t>
  </si>
  <si>
    <t>076333137096</t>
  </si>
  <si>
    <t>10076333137093</t>
  </si>
  <si>
    <t>076333136686</t>
  </si>
  <si>
    <t>10076333136683</t>
  </si>
  <si>
    <t>076333137232</t>
  </si>
  <si>
    <t>10076333137239</t>
  </si>
  <si>
    <t>076333137331</t>
  </si>
  <si>
    <t>10076333137338</t>
  </si>
  <si>
    <t>076333137492</t>
  </si>
  <si>
    <t>10076333137499</t>
  </si>
  <si>
    <t>076333136082</t>
  </si>
  <si>
    <t>10076333136089</t>
  </si>
  <si>
    <t>076333607490</t>
  </si>
  <si>
    <t>10076333607497</t>
  </si>
  <si>
    <t>076333137546</t>
  </si>
  <si>
    <t>10076333137543</t>
  </si>
  <si>
    <t>076333137188</t>
  </si>
  <si>
    <t>10076333137185</t>
  </si>
  <si>
    <t>076333137560</t>
  </si>
  <si>
    <t>10076333137567</t>
  </si>
  <si>
    <t>076333135863</t>
  </si>
  <si>
    <t>10076333135860</t>
  </si>
  <si>
    <t>076333135870</t>
  </si>
  <si>
    <t>10076333135877</t>
  </si>
  <si>
    <t>076333136525</t>
  </si>
  <si>
    <t>10076333136522</t>
  </si>
  <si>
    <t>076333137263</t>
  </si>
  <si>
    <t>10076333137260</t>
  </si>
  <si>
    <t>076333136594</t>
  </si>
  <si>
    <t>10076333136591</t>
  </si>
  <si>
    <t>076333136280</t>
  </si>
  <si>
    <t>10076333136287</t>
  </si>
  <si>
    <t>076333136693</t>
  </si>
  <si>
    <t>10076333136690</t>
  </si>
  <si>
    <t>076333137591</t>
  </si>
  <si>
    <t>10076333137598</t>
  </si>
  <si>
    <t>076333137676</t>
  </si>
  <si>
    <t>10076333137673</t>
  </si>
  <si>
    <t>076333137508</t>
  </si>
  <si>
    <t>10076333137505</t>
  </si>
  <si>
    <t>076333136075</t>
  </si>
  <si>
    <t>10076333136072</t>
  </si>
  <si>
    <t>076333137751</t>
  </si>
  <si>
    <t>10076333137758</t>
  </si>
  <si>
    <t>076333607483</t>
  </si>
  <si>
    <t>10076333607480</t>
  </si>
  <si>
    <t>076333136426</t>
  </si>
  <si>
    <t>10076333136423</t>
  </si>
  <si>
    <t>076333194082</t>
  </si>
  <si>
    <t>10076333194089</t>
  </si>
  <si>
    <t>076333606080</t>
  </si>
  <si>
    <t>10076333606087</t>
  </si>
  <si>
    <t>076333605878</t>
  </si>
  <si>
    <t>10076333605875</t>
  </si>
  <si>
    <t>076333132176</t>
  </si>
  <si>
    <t>076333609869</t>
  </si>
  <si>
    <t>10076333609866</t>
  </si>
  <si>
    <t>076333133920</t>
  </si>
  <si>
    <t>076333117135</t>
  </si>
  <si>
    <t>10076333117132</t>
  </si>
  <si>
    <t>076333117425</t>
  </si>
  <si>
    <t>10076333117422</t>
  </si>
  <si>
    <t>076333117036</t>
  </si>
  <si>
    <t>10076333117033</t>
  </si>
  <si>
    <t>076333117500</t>
  </si>
  <si>
    <t>10076333117514</t>
  </si>
  <si>
    <t>076333138147</t>
  </si>
  <si>
    <t>10076333138144</t>
  </si>
  <si>
    <t>076333137836</t>
  </si>
  <si>
    <t>10076333137833</t>
  </si>
  <si>
    <t>076333196321</t>
  </si>
  <si>
    <t>076333119313</t>
  </si>
  <si>
    <t>076333119337</t>
  </si>
  <si>
    <t>076333196376</t>
  </si>
  <si>
    <t>10076333196373</t>
  </si>
  <si>
    <t>076333119290</t>
  </si>
  <si>
    <t>076333118934</t>
  </si>
  <si>
    <t>10076333118962</t>
  </si>
  <si>
    <t>076333137867</t>
  </si>
  <si>
    <t>10076333137864</t>
  </si>
  <si>
    <t>076333137706</t>
  </si>
  <si>
    <t>10076333137703</t>
  </si>
  <si>
    <t>076333195621</t>
  </si>
  <si>
    <t>076333609630</t>
  </si>
  <si>
    <t>10076333609637</t>
  </si>
  <si>
    <t>076333196437</t>
  </si>
  <si>
    <t>10076333196434</t>
  </si>
  <si>
    <t>076333137775</t>
  </si>
  <si>
    <t>10076333137772</t>
  </si>
  <si>
    <t>076333137812</t>
  </si>
  <si>
    <t>10076333137819</t>
  </si>
  <si>
    <t>076333137805</t>
  </si>
  <si>
    <t>10076333137802</t>
  </si>
  <si>
    <t>076333136808</t>
  </si>
  <si>
    <t>10076333136805</t>
  </si>
  <si>
    <t>076333196512</t>
  </si>
  <si>
    <t>10076333196519</t>
  </si>
  <si>
    <t>076333196482</t>
  </si>
  <si>
    <t>10076333196489</t>
  </si>
  <si>
    <t>076333195942</t>
  </si>
  <si>
    <t>076333136815</t>
  </si>
  <si>
    <t>10076333136812</t>
  </si>
  <si>
    <t>076333136204</t>
  </si>
  <si>
    <t>10076333136201</t>
  </si>
  <si>
    <t>076333138246</t>
  </si>
  <si>
    <t>10076333138243</t>
  </si>
  <si>
    <t>076333609685</t>
  </si>
  <si>
    <t>10076333609682</t>
  </si>
  <si>
    <t>076333609593</t>
  </si>
  <si>
    <t>10076333609590</t>
  </si>
  <si>
    <t>076333609074</t>
  </si>
  <si>
    <t>076333136846</t>
  </si>
  <si>
    <t>10076333136843</t>
  </si>
  <si>
    <t>076333608350</t>
  </si>
  <si>
    <t>10076333608357</t>
  </si>
  <si>
    <t>076333136242</t>
  </si>
  <si>
    <t>10076333136249</t>
  </si>
  <si>
    <t>076333609944</t>
  </si>
  <si>
    <t>10076333609941</t>
  </si>
  <si>
    <t>076333609678</t>
  </si>
  <si>
    <t>10076333609675</t>
  </si>
  <si>
    <t>076333609647</t>
  </si>
  <si>
    <t>076333118859</t>
  </si>
  <si>
    <t>076333134965</t>
  </si>
  <si>
    <t>10076333134962</t>
  </si>
  <si>
    <t>076333608916</t>
  </si>
  <si>
    <t>076333133135</t>
  </si>
  <si>
    <t>10076333133132</t>
  </si>
  <si>
    <t>076333130684</t>
  </si>
  <si>
    <t>10076333130681</t>
  </si>
  <si>
    <t>076333130783</t>
  </si>
  <si>
    <t>10076333130780</t>
  </si>
  <si>
    <t>076333134743</t>
  </si>
  <si>
    <t>10076333134740</t>
  </si>
  <si>
    <t>076333132039</t>
  </si>
  <si>
    <t>10076333132036</t>
  </si>
  <si>
    <t>076333131995</t>
  </si>
  <si>
    <t>10076333131992</t>
  </si>
  <si>
    <t>076333131766</t>
  </si>
  <si>
    <t>10076333131763</t>
  </si>
  <si>
    <t>076333131629</t>
  </si>
  <si>
    <t>10076333131626</t>
  </si>
  <si>
    <t>076333131421</t>
  </si>
  <si>
    <t>10076333131428</t>
  </si>
  <si>
    <t>076333130394</t>
  </si>
  <si>
    <t>10076333130391</t>
  </si>
  <si>
    <t>076333131889</t>
  </si>
  <si>
    <t>10076333131886</t>
  </si>
  <si>
    <t>076333609814</t>
  </si>
  <si>
    <t>10076333609811</t>
  </si>
  <si>
    <t>076333134637</t>
  </si>
  <si>
    <t>10076333134634</t>
  </si>
  <si>
    <t>076333134170</t>
  </si>
  <si>
    <t>10076333134177</t>
  </si>
  <si>
    <t>076333134088</t>
  </si>
  <si>
    <t>10076333134085</t>
  </si>
  <si>
    <t>076333133883</t>
  </si>
  <si>
    <t>10076333133880</t>
  </si>
  <si>
    <t>076333133531</t>
  </si>
  <si>
    <t>10076333133538</t>
  </si>
  <si>
    <t>076333133395</t>
  </si>
  <si>
    <t>10076333133392</t>
  </si>
  <si>
    <t>076333607889</t>
  </si>
  <si>
    <t>076333195997</t>
  </si>
  <si>
    <t>076333137003</t>
  </si>
  <si>
    <t>10076333137000</t>
  </si>
  <si>
    <t>076333194532</t>
  </si>
  <si>
    <t>10076333194539</t>
  </si>
  <si>
    <t>076333194365</t>
  </si>
  <si>
    <t>10076333194362</t>
  </si>
  <si>
    <t>076333136648</t>
  </si>
  <si>
    <t>10076333136645</t>
  </si>
  <si>
    <t>076333195669</t>
  </si>
  <si>
    <t>076333194839</t>
  </si>
  <si>
    <t>10076333194836</t>
  </si>
  <si>
    <t>076333194730</t>
  </si>
  <si>
    <t>10076333194737</t>
  </si>
  <si>
    <t>076333195348</t>
  </si>
  <si>
    <t>10076333195345</t>
  </si>
  <si>
    <t>076333195515</t>
  </si>
  <si>
    <t>10076333195512</t>
  </si>
  <si>
    <t>076333195096</t>
  </si>
  <si>
    <t>10076333195093</t>
  </si>
  <si>
    <t>076333194815</t>
  </si>
  <si>
    <t>10076333194812</t>
  </si>
  <si>
    <t>076333194549</t>
  </si>
  <si>
    <t>10076333194546</t>
  </si>
  <si>
    <t>076333195072</t>
  </si>
  <si>
    <t>10076333195079</t>
  </si>
  <si>
    <t>076333195324</t>
  </si>
  <si>
    <t>10076333195321</t>
  </si>
  <si>
    <t>076333194464</t>
  </si>
  <si>
    <t>10076333194461</t>
  </si>
  <si>
    <t>076333194556</t>
  </si>
  <si>
    <t>10076333194553</t>
  </si>
  <si>
    <t>076333194891</t>
  </si>
  <si>
    <t>10076333194898</t>
  </si>
  <si>
    <t>076333194396</t>
  </si>
  <si>
    <t>10076333194393</t>
  </si>
  <si>
    <t>076333194044</t>
  </si>
  <si>
    <t>10076333194041</t>
  </si>
  <si>
    <t>076333133913</t>
  </si>
  <si>
    <t>076333609098</t>
  </si>
  <si>
    <t>076333606462</t>
  </si>
  <si>
    <t>10076333606469</t>
  </si>
  <si>
    <t>076333606806</t>
  </si>
  <si>
    <t>10076333606803</t>
  </si>
  <si>
    <t>076333606301</t>
  </si>
  <si>
    <t>10076333606308</t>
  </si>
  <si>
    <t>076333607995</t>
  </si>
  <si>
    <t>10076333607992</t>
  </si>
  <si>
    <t>076333606714</t>
  </si>
  <si>
    <t>10076333606711</t>
  </si>
  <si>
    <t>076333605489</t>
  </si>
  <si>
    <t>10076333605486</t>
  </si>
  <si>
    <t>076333606073</t>
  </si>
  <si>
    <t>10076333606070</t>
  </si>
  <si>
    <t>076333606936</t>
  </si>
  <si>
    <t>10076333606933</t>
  </si>
  <si>
    <t>076333609838</t>
  </si>
  <si>
    <t>10076333609835</t>
  </si>
  <si>
    <t>076333609616</t>
  </si>
  <si>
    <t>10076333609613</t>
  </si>
  <si>
    <t>076333609579</t>
  </si>
  <si>
    <t>10076333609576</t>
  </si>
  <si>
    <t>076333605403</t>
  </si>
  <si>
    <t>10076333605400</t>
  </si>
  <si>
    <t>076333609364</t>
  </si>
  <si>
    <t>10076333609361</t>
  </si>
  <si>
    <t>076333609296</t>
  </si>
  <si>
    <t>10076333609293</t>
  </si>
  <si>
    <t>076333609777</t>
  </si>
  <si>
    <t>10076333609774</t>
  </si>
  <si>
    <t>076333606431</t>
  </si>
  <si>
    <t>10076333606438</t>
  </si>
  <si>
    <t>076333606318</t>
  </si>
  <si>
    <t>10076333606315</t>
  </si>
  <si>
    <t>076333609340</t>
  </si>
  <si>
    <t>076333609333 </t>
  </si>
  <si>
    <t>076333136891</t>
  </si>
  <si>
    <t>10076333136898</t>
  </si>
  <si>
    <t>076333134767</t>
  </si>
  <si>
    <t>076333606110</t>
  </si>
  <si>
    <t>10076333606117</t>
  </si>
  <si>
    <t>076333137430</t>
  </si>
  <si>
    <t>10076333137437</t>
  </si>
  <si>
    <t>076333606684</t>
  </si>
  <si>
    <t>10076333606681</t>
  </si>
  <si>
    <t>076333606950</t>
  </si>
  <si>
    <t>10076333606957</t>
  </si>
  <si>
    <t>076333609791</t>
  </si>
  <si>
    <t>10076333609798</t>
  </si>
  <si>
    <t>076333609425</t>
  </si>
  <si>
    <t>076333609401</t>
  </si>
  <si>
    <t>076333608930</t>
  </si>
  <si>
    <t>10076333608937</t>
  </si>
  <si>
    <t>076333608848</t>
  </si>
  <si>
    <t>10076333608845</t>
  </si>
  <si>
    <t>076333607476</t>
  </si>
  <si>
    <t>10076333607473</t>
  </si>
  <si>
    <t>076333115452</t>
  </si>
  <si>
    <t>10076333115459</t>
  </si>
  <si>
    <t>076333134927</t>
  </si>
  <si>
    <t>10076333134924</t>
  </si>
  <si>
    <t>076333134859</t>
  </si>
  <si>
    <t>10076333134856</t>
  </si>
  <si>
    <t>076333131087</t>
  </si>
  <si>
    <t>10076333131084</t>
  </si>
  <si>
    <t>076333132282</t>
  </si>
  <si>
    <t>10076333132289</t>
  </si>
  <si>
    <t>076333132121</t>
  </si>
  <si>
    <t>10076333132128</t>
  </si>
  <si>
    <t>076333195713</t>
  </si>
  <si>
    <t>076333196000</t>
  </si>
  <si>
    <t>076333195829</t>
  </si>
  <si>
    <t>076333195041</t>
  </si>
  <si>
    <t>10076333195048</t>
  </si>
  <si>
    <t>076333194709</t>
  </si>
  <si>
    <t>10076333194706</t>
  </si>
  <si>
    <t>076333194617</t>
  </si>
  <si>
    <t>10076333194614</t>
  </si>
  <si>
    <t>076333194372</t>
  </si>
  <si>
    <t>10076333194379</t>
  </si>
  <si>
    <t>076333194686</t>
  </si>
  <si>
    <t>10076333194683</t>
  </si>
  <si>
    <t>076333195034</t>
  </si>
  <si>
    <t>10076333195031</t>
  </si>
  <si>
    <t>076333193917</t>
  </si>
  <si>
    <t>10076333193914</t>
  </si>
  <si>
    <t>076333195614</t>
  </si>
  <si>
    <t>10076333195611</t>
  </si>
  <si>
    <t>076333609739</t>
  </si>
  <si>
    <t>10076333609736</t>
  </si>
  <si>
    <t>076333196611</t>
  </si>
  <si>
    <t>10076333196618</t>
  </si>
  <si>
    <t>076333196307</t>
  </si>
  <si>
    <t>076333195638</t>
  </si>
  <si>
    <t>076333194884</t>
  </si>
  <si>
    <t>10076333194881</t>
  </si>
  <si>
    <t>076333194075</t>
  </si>
  <si>
    <t>10076333194072</t>
  </si>
  <si>
    <t>076333195188</t>
  </si>
  <si>
    <t>10076333195185</t>
  </si>
  <si>
    <t>076333194846</t>
  </si>
  <si>
    <t>10076333194843</t>
  </si>
  <si>
    <t>076333195218</t>
  </si>
  <si>
    <t>10076333195215</t>
  </si>
  <si>
    <t>076333195119</t>
  </si>
  <si>
    <t>10076333195116</t>
  </si>
  <si>
    <t>076333194334</t>
  </si>
  <si>
    <t>10076333194331</t>
  </si>
  <si>
    <t>076333195362</t>
  </si>
  <si>
    <t>10076333195369</t>
  </si>
  <si>
    <t>076333194501</t>
  </si>
  <si>
    <t>10076333194508</t>
  </si>
  <si>
    <t>076333194921</t>
  </si>
  <si>
    <t>10076333194928</t>
  </si>
  <si>
    <t>076333608039</t>
  </si>
  <si>
    <t>076333132602</t>
  </si>
  <si>
    <t>076333606097</t>
  </si>
  <si>
    <t>10076333606094</t>
  </si>
  <si>
    <t>076333608053</t>
  </si>
  <si>
    <t>076333608046</t>
  </si>
  <si>
    <t>076333606196</t>
  </si>
  <si>
    <t>10076333606193</t>
  </si>
  <si>
    <t>076333607940</t>
  </si>
  <si>
    <t>10076333607947</t>
  </si>
  <si>
    <t>076333609388</t>
  </si>
  <si>
    <t>076333609371</t>
  </si>
  <si>
    <t>076333609142</t>
  </si>
  <si>
    <t>076333608558</t>
  </si>
  <si>
    <t>076333133111</t>
  </si>
  <si>
    <t>076333606240</t>
  </si>
  <si>
    <t>10076333606247</t>
  </si>
  <si>
    <t>076333605786</t>
  </si>
  <si>
    <t>10076333605783</t>
  </si>
  <si>
    <t>076333606691</t>
  </si>
  <si>
    <t>10076333606698</t>
  </si>
  <si>
    <t>076333134514</t>
  </si>
  <si>
    <t>076333606011</t>
  </si>
  <si>
    <t>10076333606018</t>
  </si>
  <si>
    <t>076333605274</t>
  </si>
  <si>
    <t>10076333605271</t>
  </si>
  <si>
    <t>076333606257</t>
  </si>
  <si>
    <t>10076333606254</t>
  </si>
  <si>
    <t>076333609951</t>
  </si>
  <si>
    <t>076333609876</t>
  </si>
  <si>
    <t>10076333609873</t>
  </si>
  <si>
    <t>076333609548</t>
  </si>
  <si>
    <t>10076333609545</t>
  </si>
  <si>
    <t>076333609180</t>
  </si>
  <si>
    <t>10076333609187</t>
  </si>
  <si>
    <t>076333609159</t>
  </si>
  <si>
    <t>076333134569</t>
  </si>
  <si>
    <t>076333132596</t>
  </si>
  <si>
    <t>076333606813</t>
  </si>
  <si>
    <t>10076333606810</t>
  </si>
  <si>
    <t>076333132381</t>
  </si>
  <si>
    <t>076333132619</t>
  </si>
  <si>
    <t>076333604796</t>
  </si>
  <si>
    <t>10076333604793</t>
  </si>
  <si>
    <t>076333132060</t>
  </si>
  <si>
    <t>076333133715</t>
  </si>
  <si>
    <t>076333609913</t>
  </si>
  <si>
    <t>076333609111</t>
  </si>
  <si>
    <t>076333608695</t>
  </si>
  <si>
    <t>10076333608692</t>
  </si>
  <si>
    <t>076333608534</t>
  </si>
  <si>
    <t>076333606882</t>
  </si>
  <si>
    <t>10076333606889</t>
  </si>
  <si>
    <t>076333609845</t>
  </si>
  <si>
    <t>1231368S01</t>
  </si>
  <si>
    <t>CFI1J08CA</t>
  </si>
  <si>
    <t>CFI2915</t>
  </si>
  <si>
    <t>CA8127</t>
  </si>
  <si>
    <t>OF2870</t>
  </si>
  <si>
    <t>GP28</t>
  </si>
  <si>
    <t>PH2870A</t>
  </si>
  <si>
    <t>OF4558</t>
  </si>
  <si>
    <t>F112A51</t>
  </si>
  <si>
    <t>Elementos obsoletos sin reemplazo</t>
  </si>
  <si>
    <t>Obsoleto sin reemplazo</t>
  </si>
  <si>
    <t>Elementos obsoletos con reemplazo</t>
  </si>
  <si>
    <t>A31480</t>
  </si>
  <si>
    <t>F54A65</t>
  </si>
  <si>
    <t>F19A28</t>
  </si>
  <si>
    <t>W 936/5</t>
  </si>
  <si>
    <t>W 940/4</t>
  </si>
  <si>
    <t>W719/30</t>
  </si>
  <si>
    <t xml:space="preserve">MA1101 </t>
  </si>
  <si>
    <t>MA1111</t>
  </si>
  <si>
    <t>MA1133</t>
  </si>
  <si>
    <t>MA1156</t>
  </si>
  <si>
    <t>MA1063</t>
  </si>
  <si>
    <t>MA1146</t>
  </si>
  <si>
    <t>MA1155</t>
  </si>
  <si>
    <t>G3752</t>
  </si>
  <si>
    <t xml:space="preserve">G8530 </t>
  </si>
  <si>
    <t>GP562</t>
  </si>
  <si>
    <t>GP390</t>
  </si>
  <si>
    <t>OX 1214D</t>
  </si>
  <si>
    <t>CH10515</t>
  </si>
  <si>
    <t>GP3682/GP37</t>
  </si>
  <si>
    <t>W 719/12</t>
  </si>
  <si>
    <t>HU 6007 x</t>
  </si>
  <si>
    <t>HU 611/1 x</t>
  </si>
  <si>
    <t>CH5976</t>
  </si>
  <si>
    <t>W920/21</t>
  </si>
  <si>
    <t>W 67/1</t>
  </si>
  <si>
    <t>W 68/3</t>
  </si>
  <si>
    <t>W 712/75</t>
  </si>
  <si>
    <t>GAC2291</t>
  </si>
  <si>
    <t>GAC2282</t>
  </si>
  <si>
    <t>GAC2279</t>
  </si>
  <si>
    <t>GAC2283</t>
  </si>
  <si>
    <t>LA 760</t>
  </si>
  <si>
    <t>GAC60</t>
  </si>
  <si>
    <t>LA 158</t>
  </si>
  <si>
    <t>GAC99</t>
  </si>
  <si>
    <t>GAC92</t>
  </si>
  <si>
    <t>GAC2275</t>
  </si>
  <si>
    <t>GAC2294</t>
  </si>
  <si>
    <t>LA 1370</t>
  </si>
  <si>
    <t>GAC2296</t>
  </si>
  <si>
    <t>GAC2271</t>
  </si>
  <si>
    <t>GAC89</t>
  </si>
  <si>
    <t>GAC2289</t>
  </si>
  <si>
    <t>GAC50</t>
  </si>
  <si>
    <t>GAC27</t>
  </si>
  <si>
    <t>GAC2284</t>
  </si>
  <si>
    <t>LA 737</t>
  </si>
  <si>
    <t>CU 3567</t>
  </si>
  <si>
    <t>GA2314</t>
  </si>
  <si>
    <t>GAC2286</t>
  </si>
  <si>
    <t>GAC2300</t>
  </si>
  <si>
    <t>GA252</t>
  </si>
  <si>
    <t>GA393</t>
  </si>
  <si>
    <t>C 14 176</t>
  </si>
  <si>
    <t>GA2218</t>
  </si>
  <si>
    <t>GA1251</t>
  </si>
  <si>
    <t>G6674</t>
  </si>
  <si>
    <t>LX 2941</t>
  </si>
  <si>
    <t xml:space="preserve"> CA12050</t>
  </si>
  <si>
    <t>GA1720</t>
  </si>
  <si>
    <t>GA1033</t>
  </si>
  <si>
    <t>GA8113</t>
  </si>
  <si>
    <t>GA5200</t>
  </si>
  <si>
    <t>GA2216</t>
  </si>
  <si>
    <t>C 25 008/1</t>
  </si>
  <si>
    <t>CA11052</t>
  </si>
  <si>
    <t>CF12527</t>
  </si>
  <si>
    <t>GA439</t>
  </si>
  <si>
    <t>GA2234</t>
  </si>
  <si>
    <t>GA9969</t>
  </si>
  <si>
    <t>C24011</t>
  </si>
  <si>
    <t>CU 1719</t>
  </si>
  <si>
    <t>LX 3072</t>
  </si>
  <si>
    <t>GAC2293</t>
  </si>
  <si>
    <t>GAC18</t>
  </si>
  <si>
    <t>CA3997</t>
  </si>
  <si>
    <t>LX 2885</t>
  </si>
  <si>
    <t>GA7147</t>
  </si>
  <si>
    <t>CU 4727</t>
  </si>
  <si>
    <t>CA12092</t>
  </si>
  <si>
    <t>CA5506</t>
  </si>
  <si>
    <t>GA2315</t>
  </si>
  <si>
    <t>CA12073</t>
  </si>
  <si>
    <t>GA310</t>
  </si>
  <si>
    <t>CA12091</t>
  </si>
  <si>
    <t>GA2345</t>
  </si>
  <si>
    <t>GA2317</t>
  </si>
  <si>
    <t>GA9530</t>
  </si>
  <si>
    <t>GA5022</t>
  </si>
  <si>
    <t>GA1113</t>
  </si>
  <si>
    <t>LX 2919</t>
  </si>
  <si>
    <t>GA9948</t>
  </si>
  <si>
    <t>CA11074</t>
  </si>
  <si>
    <t>W 950/18</t>
  </si>
  <si>
    <t>LX 2573</t>
  </si>
  <si>
    <t>GG79</t>
  </si>
  <si>
    <t>GA147F</t>
  </si>
  <si>
    <t>GAD6554</t>
  </si>
  <si>
    <t>GA1084</t>
  </si>
  <si>
    <t>CA9997</t>
  </si>
  <si>
    <t>GA546</t>
  </si>
  <si>
    <t>KL803</t>
  </si>
  <si>
    <t>CU28003</t>
  </si>
  <si>
    <t>G3972</t>
  </si>
  <si>
    <t>C 29 145</t>
  </si>
  <si>
    <t>G1</t>
  </si>
  <si>
    <t>GAC2278</t>
  </si>
  <si>
    <t>CU2131</t>
  </si>
  <si>
    <t>GA304F</t>
  </si>
  <si>
    <t>GAC2287</t>
  </si>
  <si>
    <t>GAC2298</t>
  </si>
  <si>
    <t>GA2226R</t>
  </si>
  <si>
    <t>GA2352</t>
  </si>
  <si>
    <t>GA2343</t>
  </si>
  <si>
    <t>GA2221</t>
  </si>
  <si>
    <t>GA2344</t>
  </si>
  <si>
    <t>GA8274</t>
  </si>
  <si>
    <t>LX 5552</t>
  </si>
  <si>
    <t>GA6313</t>
  </si>
  <si>
    <t>CA12075</t>
  </si>
  <si>
    <t>GA2323</t>
  </si>
  <si>
    <t>CA12289</t>
  </si>
  <si>
    <t>OF5476</t>
  </si>
  <si>
    <t>OF4872</t>
  </si>
  <si>
    <t>OF9171</t>
  </si>
  <si>
    <t>OF8157STX</t>
  </si>
  <si>
    <t>WK 42/1</t>
  </si>
  <si>
    <t>CFI999M</t>
  </si>
  <si>
    <t>Nuevo</t>
  </si>
  <si>
    <t>TA21522</t>
  </si>
  <si>
    <t>TA25688</t>
  </si>
  <si>
    <t>TA35681</t>
  </si>
  <si>
    <t>VOLKSWAGEN Pointer 2000-2003 2.0L, Pointer 1998-2009 1.8L, Pointer Pickup 1999-2008 1.8L</t>
  </si>
  <si>
    <t>CHEVROLET Chevy 1996-1997 1.6L, Chevy 1994-2001 1.4L, Chevy 1998-2012 1.6L, Chevy Pickup 1999-2003 1.6L, Monza 2003 1.6L</t>
  </si>
  <si>
    <t>CHEVROLET Corsa 2002 1.4L, Corsa 2003-2006 1.8L, Meriva 2004-2008 1.8L, Tornado 2004-2008 1.8L</t>
  </si>
  <si>
    <t>076333606905</t>
  </si>
  <si>
    <t>10076333606902</t>
  </si>
  <si>
    <t>C 29 108</t>
  </si>
  <si>
    <t>WA10030</t>
  </si>
  <si>
    <t>N/E</t>
  </si>
  <si>
    <t>CA5513</t>
  </si>
  <si>
    <t>F76A14</t>
  </si>
  <si>
    <t>WA10038</t>
  </si>
  <si>
    <t>GA-134</t>
  </si>
  <si>
    <t>C 30 125/4</t>
  </si>
  <si>
    <t>WA10120</t>
  </si>
  <si>
    <t>CA9590</t>
  </si>
  <si>
    <t>PL14610</t>
  </si>
  <si>
    <t>PL14612</t>
  </si>
  <si>
    <t>PL10111</t>
  </si>
  <si>
    <t>PL24651</t>
  </si>
  <si>
    <t>PL12222</t>
  </si>
  <si>
    <t>PL14459</t>
  </si>
  <si>
    <t>PL35581</t>
  </si>
  <si>
    <t>PL36296</t>
  </si>
  <si>
    <t>PL25608</t>
  </si>
  <si>
    <t>PL16311</t>
  </si>
  <si>
    <t>PL25274</t>
  </si>
  <si>
    <t>PL20252</t>
  </si>
  <si>
    <t>Filtro de Aceite Sintetico</t>
  </si>
  <si>
    <t>076333116428</t>
  </si>
  <si>
    <t>076333116435</t>
  </si>
  <si>
    <t>076333116343</t>
  </si>
  <si>
    <t>076333116596</t>
  </si>
  <si>
    <t>076333116367</t>
  </si>
  <si>
    <t>076333116381</t>
  </si>
  <si>
    <t>076333116725</t>
  </si>
  <si>
    <t>10076333116722</t>
  </si>
  <si>
    <t>076333116978</t>
  </si>
  <si>
    <t>076333116657</t>
  </si>
  <si>
    <t>10076333116654</t>
  </si>
  <si>
    <t>076333116534</t>
  </si>
  <si>
    <t>10076333116531</t>
  </si>
  <si>
    <t>076333116619</t>
  </si>
  <si>
    <t>10076333116616</t>
  </si>
  <si>
    <t>076333116558</t>
  </si>
  <si>
    <t>AUDI A3,2000-2004,4 cyl. 1.8L, F.I., Turbo, (Mexico),A3,2005,4 cyl. 2.0L, F.I., (Mexico),A3,1998-1999,4 cyl. 1.8L, F.I., Turbo, (Mexico),A6,1995,V6 2.8L, F.I., (AAH),Cabriolet,1994,V6 2.8L, F.I., (AAH),Coupe,1981-1987,5 cyl. 2.2L, F.I.,Coupe,1987,5 cyl. 2.3L, F.I.,Coupe Quattro,1990-1991,5 cyl. 2.3L, F.I.,Fox,1973-1974,4 cyl. 1.5L, Carb., 2 bbl.,Fox,1975-1979,4 cyl. 1.6L, F.I.,Quattro,1983-1986,5 cyl. 2.2L, F.I., Turbo,RS6,2003-2004,V8 4.2L, F.I., Bi-Turbo, (BCY), 40V,S3,2000-2004,4 cyl. 1.8L, F.I., Turbo, (Mexico),S3,2008-2010,4 cyl. 2.0L, F.I., Turbo, (Mexico),S4,1992-1994,5 cyl. 2.2L, F.I., Turbo, (AAN),S6,1995,5 cyl. 2.2L, F.I., Turbo, (AAN),S6,1996-1997,5 cyl. 2.2L, F.I., Turbo, (AAN), (Canada),Super 90,1970-1972,4 cyl. 1.8L, Carb., 2 bbl.,TT,2000-2006,4 cyl. 1.8L, F.I., Turbo,TT Quattro,2000-2006,4 cyl. 1.8L, F.I., Turbo, SEAT Alhambra,1999-2008,4 cyl. 1.8L, F.I., Turbo, (Mexico),Cordoba,2000-2005,4 cyl. 1.6L, F.I., (Mexico),Cordoba,2003-2008,4 cyl. 2.0L, F.I., (Mexico),Ibiza,2000-2002,4 cyl. 1.6L, F.I., (Mexico),Ibiza,2003-2008,4 cyl. 2.0L, F.I., (Mexico),Leon,2000-2007,4 cyl. 1.8L, F.I., Turbo, (Mexico),Leon,1999-2005,4 cyl. 1.8L, F.I., (Mexico),Toledo,1999-2005,4 cyl. 1.8L, F.I., (Mexico), VOLKSWAGEN Atlantic,1981,4 cyl. 1588cc 1.6L, F.I., (Mexico),Atlantic,1984-1987,4 cyl. 1.8L, F.I., (Mexico),Atlantic,1982-1987,4 cyl. 1.6L, F.I., (Mexico),Atlantic,1982-1987,4 cyl. 1.7L, F.I., (Mexico),Atlantic,1981,4 cyl. 1715cc 1.7L, F.I., (Mexico),Beetle,2000,4 cyl. 1.8L, F.I., Turbo, (APH), 20V,Beetle,2001-2005,4 cyl. 2.0L, F.I., 8V,Beetle,2000,4 cyl. 2.0L, F.I., (AEG), 8V,Beetle,2005,4 cyl. 1.8L, F.I., Turbo, (BKF), 20V,Beetle,2001-2004,4 cyl. 1.8L, F.I., Turbo, 20V,Beetle,1998-1999,4 cyl. 2.0L, F.I., (AEG),Beetle,1999,4 cyl. 1.8L, F.I., Turbo, (APH),Beetle Cabrio,2003-2005,4 cyl. 2.0L, F.I., 16V, (Mexico),Cabrio,2000-2002,4 cyl. 2.0L, F.I., (ABA),Cabrio,1995,4 cyl. 2.0L, F.I., (SOHC), (ABA),Cabrio,1996,4 cyl. 2.0L, F.I., (SOHC),Cabrio,1997-1999,4 cyl. 2.0L, F.I., (ABA),Cabriolet,1990-1993,4 cyl. 1.8L, F.I., (2H),Cabriolet,1985-1989,4 cyl. 1.8L, F.I., (JH), 8V,Caribe,1981,4 cyl. 1715cc 1.7L, F.I., (Mexico),Caribe,1977-1980,4 cyl. 1588cc 1.6L, F.I., (Mexico),Caribe,1982-1987,4 cyl. 1.7L, F.I., (Mexico),Caribe,1984-1987,4 cyl. 1.8L, F.I., (Mexico),Combi,1988-2002,4 cyl. 1.8L, F.I., (Mexico),Corsar,1983-1989,4 cyl. 1.8L, F.I., (Mexico),Derby,2002-2004,4 cyl. 2.0L, F.I., (Mexico),Derby,1995-2008,4 cyl. 1.8L, F.I., (Mexico),GTI,2006,4 cyl. 1.8L, F.I., Turbo, (AWP), 20V,GTI,2001,4 cyl. 1.8L, F.I., Turbo, 20V,GTI,2000,4 cyl. 1.8L, F.I., Turbo, (AWD), 20V,GTI,2002-2003,4 cyl. 1.8L, F.I., Turbo, (AWP), 20V,GTI,1985-1986,4 cyl. 1.8L, F.I.,GTI,1995,4 cyl. 2.0L, F.I., (ABA), (Canada),GTI,1988-1989,4 cyl. 1.8L, F.I., (PL), 16V,GTI,1994,4 cyl. 2.0L, F.I., (SOHC), (ABA),GTI,1991-1992,4 cyl. 2.0L, F.I., (9A), 16V,Golf,2006,4 cyl. 2.0L, F.I., (BEV), 8V,Golf,2000,4 cyl. 2.0L, F.I., (AEG), 8V,Golf,2002-2004,4 cyl. 1.8L, F.I., Turbo, (AWP), 20V,Golf,2000,4 cyl. 1.8L, F.I., Turbo, (AWD), 20V,Golf,2001-2003,4 cyl. 1.8L, F.I., Turbo,Golf,2001-2002,4 cyl. 2.0L, F.I., 8V,Golf,2003-2005,4 cyl. 2.0L, F.I.,Golf,2004,4 cyl. 2.0L, F.I., (BEV),Golf,1988,4 cyl. 1.8L, F.I., (VIN B),Golf,1987,4 cyl. 1.4L, F.I., (Mexico),Golf,1990-1991,4 cyl. 2.0L, F.I., (9A), 16V,Golf,1988,4 cyl. 1.8L, F.I., (VIN A),Golf,1988,4 cyl. 1.8L, (Mexico),Golf,1999,4 cyl. 2.0L, F.I., (AEG),Golf,1991-1992,4 cyl. 1.8L 1781cc, F.I., (Mexico),Golf,1993-1995,4 cyl. 2.0L, F.I., (SOHC), (ABA),Golf,1985-1986,4 cyl. 1.8L, F.I., (GX),Golf,1996-1998,4 cyl. 2.0L, F.I.,Golf,1987-1992,4 cyl. 1.8L, F.I.,Golf,1999,4 cyl. 1.8L, F.I., Turbo, (Canada),Golf,1993-1998,4 cyl. 1.8L, F.I., (ACC), (Canada),Golf,1989,4 cyl. 1.8L, F.I., (SOHC),Golf City,2007-2010,4 cyl. 2.0L, F.I., (BEV), (Canada),Jetta,2004-2005,4 cyl. 2.0L, F.I., (BEV), 8V,Jetta,2004-2005,4 cyl. 2.0L, F.I., (BBW), 8V,Jetta,2001,4 cyl. 1.8L, F.I., Turbo, (AWW), 20V,Jetta,2001-2004,4 cyl. 2.0L, F.I., (AVH), 8V,Jetta,2001-2004,4 cyl. 2.0L, F.I., (AZG), 8V,Jetta,2002,4 cyl. 2.0L, F.I.,Jetta,2015,4 cyl. 2.0L, F.I., Naturally Aspirated,Jetta,2003,4 cyl. 2.0L, F.I., (AVH),Jetta,2011-2014,4 cyl. 2.0L, F.I., (CBPA),Jetta,2000-2001,4 cyl. 2.0L, F.I., (AEG), 8V,Jetta,2000-2001,4 cyl. 1.8L, F.I., Turbo, (AWD), 20V,Jetta,2002-2005,4 cyl. 1.8L, F.I., Turbo, (AWP), 20V,Jetta,1989,4 cyl. 1.8L, F.I., (VIN B),Jetta,1989,4 cyl. 1.8L, F.I., (VIN A),Jetta,1980,4 cyl. 1588cc 1.6L, F.I., (EJ),Jetta,1989,4 cyl. 1.8L, F.I., (VIN C), 16V,Jetta,1992,4 cyl. 1.8L, (Mexico),Jetta,1999,4 cyl. 2.0L, F.I., (AEG),Jetta,1997-1999,4 cyl. 2.0L, F.I., (ABA),Jetta,1993-1995,4 cyl. 1.8L, F.I., (ACC), (Canada),Jetta,1984,4 cyl. 1.8L, F.I., (JH),Jetta,1990,4 cyl. 2.0L, F.I.,Jetta,1987-1991,4 cyl. 1.8L, F.I., 8V,Jetta,1981,4 cyl. 1715cc 1.7L, F.I., (EN),Jetta,1987-1991,4 cyl. 1.8L, Carb., 2 bbl., (Mexico),Jetta,1993-1996,4 cyl. 2.0L, F.I., (SOHC), (ABA),Jetta,1991-1992,4 cyl. 2.0L, F.I., (9A), 16V,Jetta,1987-1988,4 cyl. 1.8L, F.I., (PL), 16V,Jetta,1982-1984,4 cyl. 1.7L, F.I., (EN),Jetta,1985-1992,4 cyl. 1.8L, F.I.,Jetta City,2007-2009,4 cyl. 2.0L, F.I., (BEV), (Canada),Passat,1990-1993,4 cyl. 2.0L, F.I., (9A),Passat,1994,4 cyl. 2.0L, F.I., (9A), (Canada),Passat,1995-1996,4 cyl. 2.0L, F.I., (SOHC), (ABA),Passat,1992,4 cyl. 2.0L, F.I., (9A), 16V,Passat,1991-1993,4 cyl. 1.8L, F.I., Supercharged, (PG), (Canada),Pickup,2007-2010,4 cyl. 1.8L, F.I., (EA827), 8V, (Mexico),Pointer,2000-2003,4 cyl. 2.0L, F.I., (Mexico),Pointer,1998-2009,4 cyl. 1.8L, F.I., (Mexico),Pointer Pickup,1999-2008,4 cyl. 1.8L, F.I., (Mexico),Polo,2003-2007,4 cyl. 2.0L, F.I., (Mexico),Sedan,1993-2004,4 cyl. 1.6L, F.I., (Mexico),Sharan,2000-2008,4 cyl. 1.8L, F.I., Turbo, (Mexico),Transporter,1991,4 cyl. 2.1L, F.I., (MV), (Canada),Van,2003-2009,4 cyl. 1.8L, F.I., 8V, (Mexico),Vanagon,1983-1985,4 cyl. 1.9L, F.I., (DH),Vanagon,1986-1992,4 cyl. 2.1L, F.I., (MV)</t>
  </si>
  <si>
    <t>51356XP</t>
  </si>
  <si>
    <t>XG7317</t>
  </si>
  <si>
    <t>XG6607</t>
  </si>
  <si>
    <t>XG3387A</t>
  </si>
  <si>
    <t>XG2</t>
  </si>
  <si>
    <t>XG10060</t>
  </si>
  <si>
    <t>XG3593A</t>
  </si>
  <si>
    <t>XG9911</t>
  </si>
  <si>
    <t>XG11665</t>
  </si>
  <si>
    <t>XG9972</t>
  </si>
  <si>
    <t>XG10358</t>
  </si>
  <si>
    <t>XG8765</t>
  </si>
  <si>
    <t>XG2870A</t>
  </si>
  <si>
    <t xml:space="preserve">	57187XP</t>
  </si>
  <si>
    <t xml:space="preserve">	51365XP</t>
  </si>
  <si>
    <t xml:space="preserve">	51040XP</t>
  </si>
  <si>
    <t xml:space="preserve">	51372XP</t>
  </si>
  <si>
    <t xml:space="preserve">	57060XP</t>
  </si>
  <si>
    <t>51334XP</t>
  </si>
  <si>
    <t xml:space="preserve">	WL10010XP</t>
  </si>
  <si>
    <t>57047XP</t>
  </si>
  <si>
    <t>57064XP</t>
  </si>
  <si>
    <t xml:space="preserve">	57090XP</t>
  </si>
  <si>
    <t>070 115 561</t>
  </si>
  <si>
    <t>A26319</t>
  </si>
  <si>
    <t>076333606486</t>
  </si>
  <si>
    <t>10076333606483</t>
  </si>
  <si>
    <t>CA11501</t>
  </si>
  <si>
    <t>GA355</t>
  </si>
  <si>
    <t>F115A01</t>
  </si>
  <si>
    <t>BUICK Encore 2013-2022 4Cyl. 1.4L, CHEVROLET Trax 2015-2021 4Cyl. 1.4L Turbo</t>
  </si>
  <si>
    <t>C 24 012</t>
  </si>
  <si>
    <t>WA10255</t>
  </si>
  <si>
    <t>LX 3579</t>
  </si>
  <si>
    <r>
      <t>076333163859</t>
    </r>
    <r>
      <rPr>
        <sz val="11"/>
        <color rgb="FF000000"/>
        <rFont val="Calibri"/>
        <family val="2"/>
      </rPr>
      <t> </t>
    </r>
  </si>
  <si>
    <r>
      <t>10076333163856</t>
    </r>
    <r>
      <rPr>
        <sz val="11"/>
        <color rgb="FF000000"/>
        <rFont val="Calibri"/>
        <family val="2"/>
      </rPr>
      <t> </t>
    </r>
  </si>
  <si>
    <r>
      <t>076333163804</t>
    </r>
    <r>
      <rPr>
        <sz val="11"/>
        <color rgb="FF000000"/>
        <rFont val="Calibri"/>
        <family val="2"/>
        <scheme val="minor"/>
      </rPr>
      <t> </t>
    </r>
  </si>
  <si>
    <t>PL20195</t>
  </si>
  <si>
    <t>PL14006</t>
  </si>
  <si>
    <t>PL22500</t>
  </si>
  <si>
    <t>51516XP</t>
  </si>
  <si>
    <t>51042XP</t>
  </si>
  <si>
    <t>57502XP</t>
  </si>
  <si>
    <t>XG3600</t>
  </si>
  <si>
    <t>XG3506</t>
  </si>
  <si>
    <t>XG10575</t>
  </si>
  <si>
    <t>076333116565</t>
  </si>
  <si>
    <t>076333116541</t>
  </si>
  <si>
    <t>076333116374</t>
  </si>
  <si>
    <t>Observaciones</t>
  </si>
  <si>
    <t>CA8602</t>
  </si>
  <si>
    <t>LF50-13-Z40-9U</t>
  </si>
  <si>
    <t>MR188657</t>
  </si>
  <si>
    <t>17220-P2J-003</t>
  </si>
  <si>
    <t>AJ57-13-Z40</t>
  </si>
  <si>
    <t>17220-PNA-003</t>
  </si>
  <si>
    <t>17801-28010</t>
  </si>
  <si>
    <t>17801-02030</t>
  </si>
  <si>
    <t>17801-08010</t>
  </si>
  <si>
    <t>31911-34000</t>
  </si>
  <si>
    <t>BC3Q-6714-CA</t>
  </si>
  <si>
    <t>AE9Z-19N619-A</t>
  </si>
  <si>
    <t>FR3Z-9601-A</t>
  </si>
  <si>
    <t>28113-2P100</t>
  </si>
  <si>
    <t>8S4Z-9601-A</t>
  </si>
  <si>
    <t>6L2Z-9601-AA</t>
  </si>
  <si>
    <t>17220-PDJ-J00</t>
  </si>
  <si>
    <t>Lista efectiva a partir del 17.04.2023</t>
  </si>
  <si>
    <t>A53384</t>
  </si>
  <si>
    <t>Sustituto: TA31480</t>
  </si>
  <si>
    <t>L25230</t>
  </si>
  <si>
    <t>C21496C</t>
  </si>
  <si>
    <t>L34750</t>
  </si>
  <si>
    <t>PL11403</t>
  </si>
  <si>
    <t>TL11752</t>
  </si>
  <si>
    <t>A21768</t>
  </si>
  <si>
    <t>1207205S50</t>
  </si>
  <si>
    <t>JEEP 2005-2006 Liberty 2.8L Diesel, FORD Focus 2004 2.0L, Escort 2003 2.0L, Countour 2000 2.0L</t>
  </si>
  <si>
    <t>NISSAN Altima 2019-2023 2.5L, Altima 2019-2023 2.0L T, Kicks 2017 1.6L, Pathfinder 2022-2013 3.5L, Sentra 2020-2022 2.0L, Versa 2020-2023 1.6L</t>
  </si>
  <si>
    <t>BUICK Encore 2021-2022 1.4L T, Enconre 2016-2019 1.4L T, Envision 2017-2020 2.5L, Envision 2016-2020 2.0L T, LaCrosse 2018-2019 2.5L, Regal 2015-2017 2.0L T, CADILLAC ATS 2.5L, ATS 2013-2019 2.0L T, CT6 2016-2019 2.0L T, CTS 2016-2019 2.0L T, CHEVROLET Blazer 2019-2021 2.5L, Camaro 2022-2023 6.2L, Camaro 2016-2021 6.2L, Camaro 2016-2019 2.0L T, Colorado 2020-2022 2.5L, Corvette 2020-2023 6.2L, Corvette 2014-2019 6.2L, Cruze 2016-2019 1.4L T, Equinox 2018-2023 15.L T, Malibu 2016-2023 1.5L T, Malibu 2013-2022 2.0L T, Spark 2016-2021 1.4L, Traverse 2019 2.0L T, Trax 2021 1.4L T, Volt 2016-2019 1.5L, GMC Acadia 2018-2021 2.5L, Canyon 2015-2022 2.5L, Terrain 2018-2020 2.0L T, 2018-2023 1.5L T</t>
  </si>
  <si>
    <t>HYUNDAI Santa Fe 2021-2022 4Cyl. 2.5L, Sonata 2020-2022 4Cyl. 2.5L, Tucson 2022-2022 4 Cyl. 2.5L, K5 2022-2022 4Cyl. 2.5L, Sorento 2021-2022 2.5L</t>
  </si>
  <si>
    <t>NISSAN Sentra 2020-2023 2.0L</t>
  </si>
  <si>
    <t>F8CZ-6731-AA</t>
  </si>
  <si>
    <t>PH8316</t>
  </si>
  <si>
    <t>GP128</t>
  </si>
  <si>
    <t>OF8316</t>
  </si>
  <si>
    <t>27277-5NA1A</t>
  </si>
  <si>
    <t>CF12552</t>
  </si>
  <si>
    <t>PH6355</t>
  </si>
  <si>
    <t>XG12060</t>
  </si>
  <si>
    <t>WL10514</t>
  </si>
  <si>
    <t>WA11216</t>
  </si>
  <si>
    <t>076333164719</t>
  </si>
  <si>
    <t>16546-6LA0A</t>
  </si>
  <si>
    <t>076333112949</t>
  </si>
  <si>
    <t>10076333112946</t>
  </si>
  <si>
    <t>076333112192</t>
  </si>
  <si>
    <t>10076333112199</t>
  </si>
  <si>
    <t>076333164488</t>
  </si>
  <si>
    <t>10076333164488</t>
  </si>
  <si>
    <t>263502S000</t>
  </si>
  <si>
    <t>Filtro de Cabina - Carbón Activado</t>
  </si>
  <si>
    <t>076333163132</t>
  </si>
  <si>
    <t>WP10447</t>
  </si>
  <si>
    <t xml:space="preserve">WL10290XP </t>
  </si>
  <si>
    <t>076333118972</t>
  </si>
  <si>
    <t>10076333119006</t>
  </si>
  <si>
    <t>FORD Ranger 1985-1987 2.3L, Hyundai H200 2016-2018 2.5L Diesel, Mitsubishi L200 2008-2018 2.5L, 1995-2007 2.5L (4D56), 2008 2.4L Diesel</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</si>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</sst>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64" formatCode="_(* #,##0.00_);_(* \(#,##0.00\);_(* &quot;-&quot;??_);_(@_)"/>
    <numFmt numFmtId="165" formatCode="&quot;$&quot;#,##0.00"/>
    <numFmt numFmtId="166" formatCode="_-[$$-80A]* #,##0.00_-;\-[$$-80A]* #,##0.00_-;_-[$$-80A]* &quot;-&quot;??_-;_-@_-"/>
    <numFmt numFmtId="167" formatCode="0.0%"/>
    <numFmt numFmtId="168" formatCode="0.0"/>
    <numFmt numFmtId="169" formatCode="_-* #,##0_-;\-* #,##0_-;_-* &quot;-&quot;??_-;_-@_-"/>
  </numFmts>
  <fonts count="38">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b/>
      <u/>
      <sz val="10"/>
      <color theme="0"/>
      <name val="Arial"/>
      <family val="2"/>
    </font>
    <font>
      <b/>
      <sz val="10"/>
      <color theme="0"/>
      <name val="Arial"/>
      <family val="2"/>
    </font>
    <font>
      <u/>
      <sz val="10"/>
      <color theme="0"/>
      <name val="Arial"/>
      <family val="2"/>
    </font>
    <font>
      <sz val="10"/>
      <color theme="0"/>
      <name val="Arial"/>
      <family val="2"/>
    </font>
    <font>
      <b/>
      <u/>
      <sz val="11"/>
      <color theme="0"/>
      <name val="Calibri"/>
      <family val="2"/>
      <scheme val="minor"/>
    </font>
    <font>
      <i/>
      <sz val="10"/>
      <color theme="1"/>
      <name val="Arial"/>
      <family val="2"/>
    </font>
    <font>
      <b/>
      <sz val="11"/>
      <color theme="0"/>
      <name val="Arial"/>
      <family val="2"/>
    </font>
    <font>
      <b/>
      <sz val="12"/>
      <color theme="0"/>
      <name val="Arial"/>
      <family val="2"/>
    </font>
    <font>
      <sz val="11"/>
      <color theme="0"/>
      <name val="Calibri"/>
      <family val="2"/>
      <scheme val="minor"/>
    </font>
    <font>
      <b/>
      <sz val="10"/>
      <color theme="1" tint="0.14999847407452621"/>
      <name val="Arial"/>
      <family val="2"/>
    </font>
    <font>
      <b/>
      <sz val="10"/>
      <color theme="1" tint="0.499984740745262"/>
      <name val="Arial"/>
      <family val="2"/>
    </font>
    <font>
      <b/>
      <sz val="9"/>
      <color theme="1" tint="0.499984740745262"/>
      <name val="Arial"/>
      <family val="2"/>
    </font>
    <font>
      <b/>
      <sz val="10"/>
      <name val="Arial"/>
      <family val="2"/>
    </font>
    <font>
      <sz val="11"/>
      <color theme="1" tint="0.499984740745262"/>
      <name val="Arial"/>
      <family val="2"/>
    </font>
    <font>
      <sz val="8"/>
      <color theme="1"/>
      <name val="Arial"/>
      <family val="2"/>
    </font>
    <font>
      <b/>
      <sz val="8"/>
      <color theme="0"/>
      <name val="Arial"/>
      <family val="2"/>
    </font>
    <font>
      <b/>
      <sz val="10"/>
      <color theme="1"/>
      <name val="Arial"/>
      <family val="2"/>
    </font>
    <font>
      <sz val="11"/>
      <color theme="4" tint="-0.499984740745262"/>
      <name val="Calibri"/>
      <family val="2"/>
      <scheme val="minor"/>
    </font>
    <font>
      <b/>
      <sz val="8"/>
      <color theme="4" tint="-0.249977111117893"/>
      <name val="Arial"/>
      <family val="2"/>
    </font>
    <font>
      <sz val="11"/>
      <color theme="4" tint="-0.249977111117893"/>
      <name val="Calibri"/>
      <family val="2"/>
      <scheme val="minor"/>
    </font>
    <font>
      <b/>
      <sz val="11"/>
      <color theme="1"/>
      <name val="Calibri"/>
      <family val="2"/>
      <scheme val="minor"/>
    </font>
    <font>
      <sz val="10"/>
      <color theme="1" tint="0.34998626667073579"/>
      <name val="Arial"/>
      <family val="2"/>
    </font>
    <font>
      <sz val="9"/>
      <color theme="1" tint="0.34998626667073579"/>
      <name val="Arial"/>
      <family val="2"/>
    </font>
    <font>
      <sz val="11"/>
      <name val="Calibri"/>
      <family val="2"/>
      <scheme val="minor"/>
    </font>
    <font>
      <b/>
      <sz val="9"/>
      <color theme="0"/>
      <name val="Arial"/>
      <family val="2"/>
    </font>
    <font>
      <b/>
      <sz val="8"/>
      <color theme="1"/>
      <name val="Arial"/>
      <family val="2"/>
    </font>
    <font>
      <b/>
      <sz val="9"/>
      <color theme="1"/>
      <name val="Arial"/>
      <family val="2"/>
    </font>
    <font>
      <b/>
      <sz val="11"/>
      <color rgb="FF000000"/>
      <name val="Calibri"/>
      <family val="2"/>
    </font>
    <font>
      <sz val="11"/>
      <color rgb="FF000000"/>
      <name val="Calibri"/>
      <family val="2"/>
    </font>
    <font>
      <b/>
      <sz val="11"/>
      <color theme="4" tint="-0.499984740745262"/>
      <name val="Calibri"/>
      <family val="2"/>
      <scheme val="minor"/>
    </font>
    <font>
      <sz val="11"/>
      <color rgb="FF006100"/>
      <name val="Calibri"/>
      <family val="2"/>
      <scheme val="minor"/>
    </font>
    <font>
      <sz val="10"/>
      <color theme="1"/>
      <name val="Arial Nova"/>
      <family val="2"/>
    </font>
    <font>
      <sz val="10"/>
      <color rgb="FF000000"/>
      <name val="Arial"/>
      <family val="2"/>
    </font>
    <font>
      <sz val="11"/>
      <color rgb="FF000000"/>
      <name val="Calibri"/>
      <family val="2"/>
      <scheme val="minor"/>
    </font>
  </fonts>
  <fills count="14">
    <fill>
      <patternFill patternType="none"/>
    </fill>
    <fill>
      <patternFill patternType="gray125"/>
    </fill>
    <fill>
      <patternFill patternType="solid">
        <fgColor theme="4" tint="-0.249977111117893"/>
        <bgColor indexed="64"/>
      </patternFill>
    </fill>
    <fill>
      <patternFill patternType="solid">
        <fgColor rgb="FFC00000"/>
        <bgColor indexed="64"/>
      </patternFill>
    </fill>
    <fill>
      <patternFill patternType="solid">
        <fgColor theme="0"/>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0.14996795556505021"/>
        <bgColor indexed="64"/>
      </patternFill>
    </fill>
    <fill>
      <patternFill patternType="solid">
        <fgColor rgb="FFC6EFCE"/>
      </patternFill>
    </fill>
    <fill>
      <patternFill patternType="solid">
        <fgColor theme="2" tint="-0.499984740745262"/>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1" tint="0.499984740745262"/>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xf numFmtId="0" fontId="34" fillId="12" borderId="0" applyNumberFormat="0" applyBorder="0" applyAlignment="0" applyProtection="0"/>
  </cellStyleXfs>
  <cellXfs count="167">
    <xf numFmtId="0" fontId="0" fillId="0" borderId="0" xfId="0"/>
    <xf numFmtId="0" fontId="5" fillId="3" borderId="0" xfId="0" applyFont="1" applyFill="1" applyBorder="1" applyAlignment="1" applyProtection="1">
      <alignment horizontal="left" vertical="top"/>
    </xf>
    <xf numFmtId="0" fontId="5" fillId="3" borderId="0" xfId="0" applyFont="1" applyFill="1" applyBorder="1" applyAlignment="1" applyProtection="1">
      <alignment horizontal="center" vertical="top"/>
    </xf>
    <xf numFmtId="0" fontId="5" fillId="3" borderId="0" xfId="0" applyNumberFormat="1" applyFont="1" applyFill="1" applyBorder="1" applyAlignment="1" applyProtection="1">
      <alignment horizontal="center" vertical="top"/>
    </xf>
    <xf numFmtId="165" fontId="6" fillId="3" borderId="0" xfId="2" applyNumberFormat="1" applyFont="1" applyFill="1" applyBorder="1" applyAlignment="1" applyProtection="1">
      <alignment horizontal="center" vertical="top"/>
    </xf>
    <xf numFmtId="0" fontId="4" fillId="3" borderId="0" xfId="0" applyFont="1" applyFill="1" applyBorder="1" applyAlignment="1" applyProtection="1">
      <alignment horizontal="center"/>
    </xf>
    <xf numFmtId="0" fontId="4" fillId="3" borderId="0" xfId="0" applyFont="1" applyFill="1" applyBorder="1" applyAlignment="1" applyProtection="1">
      <alignment horizontal="left"/>
    </xf>
    <xf numFmtId="0" fontId="4" fillId="3" borderId="0" xfId="1" applyNumberFormat="1" applyFont="1" applyFill="1" applyBorder="1" applyAlignment="1" applyProtection="1"/>
    <xf numFmtId="0" fontId="7" fillId="3" borderId="0" xfId="0" applyFont="1" applyFill="1" applyBorder="1" applyAlignment="1" applyProtection="1">
      <alignment horizontal="center"/>
    </xf>
    <xf numFmtId="0" fontId="5" fillId="3" borderId="0" xfId="0" applyFont="1" applyFill="1" applyBorder="1" applyAlignment="1" applyProtection="1">
      <alignment horizontal="center"/>
    </xf>
    <xf numFmtId="0" fontId="5" fillId="3" borderId="0" xfId="0" applyFont="1" applyFill="1" applyBorder="1" applyAlignment="1" applyProtection="1">
      <alignment horizontal="left"/>
    </xf>
    <xf numFmtId="0" fontId="5" fillId="3" borderId="0" xfId="0" applyNumberFormat="1" applyFont="1" applyFill="1" applyBorder="1" applyAlignment="1" applyProtection="1">
      <alignment horizontal="center" vertical="center"/>
    </xf>
    <xf numFmtId="0" fontId="7" fillId="3" borderId="0" xfId="0" applyNumberFormat="1" applyFont="1" applyFill="1" applyBorder="1" applyAlignment="1" applyProtection="1">
      <alignment horizontal="center" vertical="center"/>
    </xf>
    <xf numFmtId="165" fontId="7" fillId="3" borderId="0" xfId="2" applyNumberFormat="1" applyFont="1" applyFill="1" applyBorder="1" applyAlignment="1" applyProtection="1">
      <alignment horizontal="center" vertical="top"/>
    </xf>
    <xf numFmtId="0" fontId="7" fillId="3" borderId="0" xfId="0" applyFont="1" applyFill="1" applyBorder="1" applyAlignment="1" applyProtection="1">
      <alignment horizontal="left"/>
    </xf>
    <xf numFmtId="0" fontId="5" fillId="3" borderId="0" xfId="4" applyFont="1" applyFill="1" applyBorder="1" applyAlignment="1" applyProtection="1">
      <alignment horizontal="center" vertical="top"/>
    </xf>
    <xf numFmtId="0" fontId="4" fillId="3" borderId="0" xfId="4" applyFont="1" applyFill="1" applyBorder="1" applyAlignment="1" applyProtection="1">
      <alignment horizontal="center"/>
    </xf>
    <xf numFmtId="164" fontId="8" fillId="3" borderId="0" xfId="4" applyNumberFormat="1" applyFont="1" applyFill="1" applyBorder="1" applyAlignment="1" applyProtection="1">
      <alignment horizontal="center" vertical="center"/>
    </xf>
    <xf numFmtId="0" fontId="0" fillId="4" borderId="0" xfId="0" applyFill="1"/>
    <xf numFmtId="0" fontId="4" fillId="4" borderId="0" xfId="0" applyFont="1" applyFill="1" applyBorder="1" applyAlignment="1" applyProtection="1">
      <alignment horizontal="center" vertical="top"/>
    </xf>
    <xf numFmtId="0" fontId="7" fillId="4" borderId="0" xfId="0" applyFont="1" applyFill="1" applyBorder="1" applyAlignment="1" applyProtection="1">
      <alignment horizontal="center" vertical="top"/>
    </xf>
    <xf numFmtId="0" fontId="10" fillId="2" borderId="4"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0" fillId="0" borderId="4" xfId="0" applyBorder="1"/>
    <xf numFmtId="0" fontId="0" fillId="4" borderId="0" xfId="0" applyFont="1" applyFill="1" applyAlignment="1" applyProtection="1">
      <alignment horizontal="center" vertical="top"/>
    </xf>
    <xf numFmtId="165" fontId="0" fillId="4" borderId="0" xfId="2" applyNumberFormat="1" applyFont="1" applyFill="1" applyBorder="1" applyAlignment="1" applyProtection="1">
      <alignment horizontal="center" vertical="center"/>
    </xf>
    <xf numFmtId="9" fontId="5" fillId="4" borderId="0" xfId="3" applyFont="1" applyFill="1" applyBorder="1" applyAlignment="1" applyProtection="1">
      <alignment horizontal="center" vertical="center"/>
    </xf>
    <xf numFmtId="0" fontId="0" fillId="4" borderId="0" xfId="0" applyFont="1" applyFill="1" applyBorder="1" applyAlignment="1" applyProtection="1">
      <alignment horizontal="center" vertical="center"/>
    </xf>
    <xf numFmtId="0" fontId="0" fillId="4" borderId="0" xfId="0" applyNumberFormat="1" applyFont="1" applyFill="1" applyBorder="1" applyAlignment="1" applyProtection="1">
      <alignment horizontal="center" vertical="center"/>
    </xf>
    <xf numFmtId="165" fontId="3" fillId="4" borderId="0" xfId="2" applyNumberFormat="1" applyFont="1" applyFill="1" applyBorder="1" applyAlignment="1" applyProtection="1">
      <alignment horizontal="center" vertical="center"/>
    </xf>
    <xf numFmtId="0" fontId="0" fillId="4" borderId="0" xfId="1" applyNumberFormat="1" applyFont="1" applyFill="1" applyBorder="1" applyAlignment="1" applyProtection="1">
      <alignment horizontal="center" vertical="center"/>
    </xf>
    <xf numFmtId="0" fontId="9" fillId="4" borderId="0" xfId="0" applyFont="1" applyFill="1" applyAlignment="1" applyProtection="1">
      <alignment horizontal="center" vertical="center"/>
    </xf>
    <xf numFmtId="0" fontId="12" fillId="4" borderId="0" xfId="0" applyFont="1" applyFill="1"/>
    <xf numFmtId="0" fontId="13" fillId="4" borderId="0" xfId="0" applyFont="1" applyFill="1" applyAlignment="1" applyProtection="1">
      <alignment vertical="top"/>
    </xf>
    <xf numFmtId="0" fontId="14" fillId="4" borderId="0" xfId="0" applyNumberFormat="1" applyFont="1" applyFill="1" applyAlignment="1" applyProtection="1">
      <alignment horizontal="center" vertical="top"/>
    </xf>
    <xf numFmtId="0" fontId="15" fillId="4" borderId="0" xfId="0" applyFont="1" applyFill="1" applyAlignment="1" applyProtection="1">
      <alignment horizontal="right" vertical="top"/>
    </xf>
    <xf numFmtId="0" fontId="17" fillId="4" borderId="0" xfId="0" applyFont="1" applyFill="1" applyAlignment="1" applyProtection="1">
      <alignment vertical="top"/>
    </xf>
    <xf numFmtId="0" fontId="17" fillId="4" borderId="0" xfId="0" applyFont="1" applyFill="1" applyAlignment="1" applyProtection="1">
      <alignment horizontal="center"/>
    </xf>
    <xf numFmtId="0" fontId="13" fillId="6" borderId="0" xfId="0" applyFont="1" applyFill="1" applyAlignment="1" applyProtection="1">
      <alignment vertical="top"/>
    </xf>
    <xf numFmtId="0" fontId="13" fillId="6" borderId="0" xfId="0" applyNumberFormat="1" applyFont="1" applyFill="1" applyAlignment="1" applyProtection="1">
      <alignment horizontal="center" vertical="top"/>
    </xf>
    <xf numFmtId="0" fontId="13" fillId="6" borderId="0" xfId="0" applyFont="1" applyFill="1" applyAlignment="1" applyProtection="1">
      <alignment horizontal="center" vertical="top"/>
    </xf>
    <xf numFmtId="0" fontId="0" fillId="4" borderId="0" xfId="0" applyFill="1" applyAlignment="1" applyProtection="1">
      <alignment horizontal="center" vertical="top"/>
    </xf>
    <xf numFmtId="0" fontId="0" fillId="4" borderId="0" xfId="0" applyNumberFormat="1" applyFill="1" applyAlignment="1" applyProtection="1">
      <alignment horizontal="center" vertical="top"/>
    </xf>
    <xf numFmtId="0" fontId="0" fillId="4" borderId="0" xfId="0" applyFill="1" applyAlignment="1" applyProtection="1">
      <alignment vertical="top"/>
    </xf>
    <xf numFmtId="0" fontId="0" fillId="4" borderId="0" xfId="0" applyFill="1" applyAlignment="1" applyProtection="1">
      <alignment horizontal="center"/>
    </xf>
    <xf numFmtId="0" fontId="0" fillId="7" borderId="10" xfId="0" applyFill="1" applyBorder="1" applyAlignment="1" applyProtection="1">
      <alignment vertical="top"/>
      <protection locked="0"/>
    </xf>
    <xf numFmtId="9" fontId="19" fillId="5" borderId="5" xfId="0" applyNumberFormat="1" applyFont="1" applyFill="1" applyBorder="1" applyAlignment="1" applyProtection="1">
      <alignment horizontal="right" vertical="top"/>
    </xf>
    <xf numFmtId="167" fontId="19" fillId="5" borderId="5" xfId="0" applyNumberFormat="1" applyFont="1" applyFill="1" applyBorder="1" applyAlignment="1" applyProtection="1">
      <alignment horizontal="right" vertical="top"/>
    </xf>
    <xf numFmtId="0" fontId="18" fillId="7" borderId="7" xfId="0" applyFont="1" applyFill="1" applyBorder="1" applyAlignment="1" applyProtection="1">
      <alignment horizontal="left" vertical="top"/>
      <protection locked="0"/>
    </xf>
    <xf numFmtId="0" fontId="18" fillId="7" borderId="8" xfId="0" applyFont="1" applyFill="1" applyBorder="1" applyAlignment="1" applyProtection="1">
      <alignment horizontal="left" vertical="top"/>
      <protection locked="0"/>
    </xf>
    <xf numFmtId="0" fontId="18" fillId="7" borderId="9" xfId="0" applyFont="1" applyFill="1" applyBorder="1" applyAlignment="1" applyProtection="1">
      <alignment horizontal="left" vertical="top"/>
      <protection locked="0"/>
    </xf>
    <xf numFmtId="44" fontId="0" fillId="4" borderId="0" xfId="2" applyFont="1" applyFill="1" applyProtection="1"/>
    <xf numFmtId="0" fontId="20" fillId="8" borderId="10" xfId="0" applyFont="1" applyFill="1" applyBorder="1" applyAlignment="1" applyProtection="1">
      <alignment vertical="top"/>
      <protection locked="0"/>
    </xf>
    <xf numFmtId="0" fontId="18" fillId="4" borderId="0" xfId="0" applyFont="1" applyFill="1" applyAlignment="1" applyProtection="1">
      <alignment horizontal="left"/>
    </xf>
    <xf numFmtId="0" fontId="21" fillId="4" borderId="0" xfId="0" applyFont="1" applyFill="1" applyAlignment="1" applyProtection="1">
      <alignment vertical="top"/>
    </xf>
    <xf numFmtId="0" fontId="22" fillId="4" borderId="6" xfId="0" applyFont="1" applyFill="1" applyBorder="1" applyAlignment="1" applyProtection="1">
      <alignment horizontal="right" vertical="top"/>
    </xf>
    <xf numFmtId="0" fontId="22" fillId="4" borderId="0" xfId="0" applyFont="1" applyFill="1" applyBorder="1" applyAlignment="1" applyProtection="1">
      <alignment horizontal="right" vertical="top"/>
    </xf>
    <xf numFmtId="0" fontId="22" fillId="4" borderId="0" xfId="0" applyFont="1" applyFill="1" applyBorder="1" applyAlignment="1" applyProtection="1">
      <alignment horizontal="center" vertical="top"/>
    </xf>
    <xf numFmtId="0" fontId="0" fillId="4" borderId="0" xfId="0" applyFill="1" applyProtection="1"/>
    <xf numFmtId="0" fontId="23" fillId="4" borderId="0" xfId="0" applyNumberFormat="1" applyFont="1" applyFill="1" applyAlignment="1" applyProtection="1">
      <alignment horizontal="center" vertical="top"/>
    </xf>
    <xf numFmtId="0" fontId="23" fillId="4" borderId="0" xfId="0" applyFont="1" applyFill="1" applyAlignment="1" applyProtection="1">
      <alignment vertical="top"/>
    </xf>
    <xf numFmtId="164" fontId="23" fillId="4" borderId="0" xfId="0" applyNumberFormat="1" applyFont="1" applyFill="1" applyAlignment="1" applyProtection="1">
      <alignment vertical="top"/>
    </xf>
    <xf numFmtId="0" fontId="25" fillId="8" borderId="4" xfId="0" applyFont="1" applyFill="1" applyBorder="1" applyAlignment="1" applyProtection="1">
      <alignment horizontal="center" vertical="top"/>
    </xf>
    <xf numFmtId="168" fontId="26" fillId="8" borderId="4" xfId="0" applyNumberFormat="1" applyFont="1" applyFill="1" applyBorder="1" applyAlignment="1" applyProtection="1">
      <alignment horizontal="center" vertical="top"/>
    </xf>
    <xf numFmtId="0" fontId="10" fillId="2" borderId="4" xfId="0" applyFont="1" applyFill="1" applyBorder="1" applyAlignment="1" applyProtection="1">
      <alignment horizontal="center" vertical="top"/>
    </xf>
    <xf numFmtId="0" fontId="27" fillId="10" borderId="4" xfId="0" applyFont="1" applyFill="1" applyBorder="1" applyAlignment="1">
      <alignment horizontal="center" vertical="center"/>
    </xf>
    <xf numFmtId="0" fontId="0" fillId="10" borderId="4" xfId="0" applyFill="1" applyBorder="1"/>
    <xf numFmtId="44" fontId="0" fillId="7" borderId="4" xfId="2" applyFont="1" applyFill="1" applyBorder="1"/>
    <xf numFmtId="44" fontId="24" fillId="0" borderId="4" xfId="2" applyFont="1" applyBorder="1"/>
    <xf numFmtId="0" fontId="24" fillId="0" borderId="4" xfId="0" applyFont="1" applyBorder="1"/>
    <xf numFmtId="0" fontId="5" fillId="5" borderId="0" xfId="0" applyFont="1" applyFill="1" applyAlignment="1" applyProtection="1">
      <alignment horizontal="center" vertical="top"/>
    </xf>
    <xf numFmtId="169" fontId="5" fillId="5" borderId="0" xfId="1" applyNumberFormat="1" applyFont="1" applyFill="1" applyAlignment="1" applyProtection="1">
      <alignment horizontal="center" vertical="top"/>
    </xf>
    <xf numFmtId="44" fontId="5" fillId="5" borderId="0" xfId="2" applyFont="1" applyFill="1" applyAlignment="1" applyProtection="1">
      <alignment horizontal="center" vertical="top"/>
    </xf>
    <xf numFmtId="0" fontId="7" fillId="4" borderId="0" xfId="0" applyFont="1" applyFill="1" applyProtection="1"/>
    <xf numFmtId="44" fontId="29" fillId="4" borderId="0" xfId="2" applyFont="1" applyFill="1" applyAlignment="1" applyProtection="1">
      <alignment horizontal="right"/>
    </xf>
    <xf numFmtId="44" fontId="5" fillId="5" borderId="0" xfId="2" applyFont="1" applyFill="1" applyAlignment="1" applyProtection="1">
      <alignment horizontal="right"/>
    </xf>
    <xf numFmtId="44" fontId="20" fillId="4" borderId="0" xfId="2" applyFont="1" applyFill="1" applyAlignment="1" applyProtection="1">
      <alignment horizontal="right"/>
    </xf>
    <xf numFmtId="44" fontId="5" fillId="5" borderId="4" xfId="2" applyFont="1" applyFill="1" applyBorder="1" applyProtection="1"/>
    <xf numFmtId="44" fontId="30" fillId="4" borderId="0" xfId="2" applyFont="1" applyFill="1" applyAlignment="1" applyProtection="1">
      <alignment horizontal="right"/>
    </xf>
    <xf numFmtId="44" fontId="20" fillId="4" borderId="4" xfId="2" applyFont="1" applyFill="1" applyBorder="1" applyProtection="1"/>
    <xf numFmtId="0" fontId="28" fillId="2" borderId="4" xfId="1" applyNumberFormat="1" applyFont="1" applyFill="1" applyBorder="1" applyAlignment="1" applyProtection="1">
      <alignment horizontal="center" vertical="top"/>
    </xf>
    <xf numFmtId="44" fontId="5" fillId="2" borderId="15" xfId="2" applyFont="1" applyFill="1" applyBorder="1" applyAlignment="1" applyProtection="1">
      <alignment horizontal="center" vertical="top"/>
    </xf>
    <xf numFmtId="0" fontId="10" fillId="2" borderId="4" xfId="0" applyNumberFormat="1" applyFont="1" applyFill="1" applyBorder="1" applyAlignment="1" applyProtection="1">
      <alignment horizontal="center" vertical="center" wrapText="1"/>
    </xf>
    <xf numFmtId="0" fontId="0" fillId="0" borderId="4" xfId="0" applyBorder="1" applyAlignment="1">
      <alignment horizontal="center" vertical="center"/>
    </xf>
    <xf numFmtId="165" fontId="10" fillId="2" borderId="4" xfId="2" applyNumberFormat="1" applyFont="1" applyFill="1" applyBorder="1" applyAlignment="1" applyProtection="1">
      <alignment horizontal="center" vertical="center" wrapText="1"/>
    </xf>
    <xf numFmtId="0" fontId="24" fillId="0" borderId="4" xfId="0" applyFont="1" applyBorder="1" applyAlignment="1">
      <alignment horizontal="center" vertical="center"/>
    </xf>
    <xf numFmtId="0" fontId="0" fillId="8" borderId="4" xfId="0" applyFill="1" applyBorder="1" applyAlignment="1">
      <alignment horizontal="center" vertical="center"/>
    </xf>
    <xf numFmtId="0" fontId="0" fillId="8" borderId="4" xfId="0" applyFill="1" applyBorder="1"/>
    <xf numFmtId="44" fontId="24" fillId="8" borderId="4" xfId="2" applyNumberFormat="1" applyFont="1" applyFill="1" applyBorder="1"/>
    <xf numFmtId="0" fontId="0" fillId="0" borderId="4" xfId="0" applyBorder="1" applyAlignment="1">
      <alignment horizontal="center" vertical="center" wrapText="1"/>
    </xf>
    <xf numFmtId="0" fontId="10" fillId="2" borderId="12" xfId="0" applyFont="1" applyFill="1" applyBorder="1" applyAlignment="1" applyProtection="1">
      <alignment horizontal="center" vertical="top"/>
    </xf>
    <xf numFmtId="0" fontId="10" fillId="2" borderId="13" xfId="0" applyFont="1" applyFill="1" applyBorder="1" applyAlignment="1" applyProtection="1">
      <alignment horizontal="center" vertical="top"/>
    </xf>
    <xf numFmtId="0" fontId="10" fillId="2" borderId="14" xfId="0" applyFont="1" applyFill="1" applyBorder="1" applyAlignment="1" applyProtection="1">
      <alignment horizontal="center" vertical="top"/>
    </xf>
    <xf numFmtId="0" fontId="31" fillId="0" borderId="4" xfId="0" applyFont="1" applyBorder="1" applyAlignment="1">
      <alignment horizontal="center" vertical="center"/>
    </xf>
    <xf numFmtId="0" fontId="32" fillId="0" borderId="4" xfId="0" applyFont="1" applyBorder="1" applyAlignment="1">
      <alignment horizontal="center" vertical="center" wrapText="1"/>
    </xf>
    <xf numFmtId="0" fontId="24" fillId="11" borderId="4" xfId="0" applyFont="1" applyFill="1" applyBorder="1"/>
    <xf numFmtId="0" fontId="31" fillId="0" borderId="4" xfId="0" applyFont="1" applyBorder="1" applyAlignment="1">
      <alignment horizontal="left" vertical="center"/>
    </xf>
    <xf numFmtId="0" fontId="0" fillId="4" borderId="0" xfId="0" applyFill="1" applyAlignment="1">
      <alignment horizontal="center"/>
    </xf>
    <xf numFmtId="0" fontId="0" fillId="0" borderId="4" xfId="0" applyFill="1" applyBorder="1"/>
    <xf numFmtId="166" fontId="0" fillId="0" borderId="4" xfId="1" applyNumberFormat="1" applyFont="1" applyFill="1" applyBorder="1" applyAlignment="1">
      <alignment horizontal="center" vertical="top"/>
    </xf>
    <xf numFmtId="0" fontId="33" fillId="0" borderId="0" xfId="0" applyFont="1" applyBorder="1" applyAlignment="1">
      <alignment horizontal="left" vertical="center"/>
    </xf>
    <xf numFmtId="0" fontId="0" fillId="4" borderId="0" xfId="0" applyFont="1" applyFill="1" applyAlignment="1" applyProtection="1">
      <alignment horizontal="left" vertical="top"/>
    </xf>
    <xf numFmtId="0" fontId="0" fillId="0" borderId="4" xfId="0" applyFill="1" applyBorder="1" applyAlignment="1">
      <alignment horizontal="center" vertical="center" wrapText="1"/>
    </xf>
    <xf numFmtId="0" fontId="0" fillId="0" borderId="4" xfId="0" applyFill="1" applyBorder="1" applyAlignment="1">
      <alignment horizontal="center"/>
    </xf>
    <xf numFmtId="0" fontId="0" fillId="0" borderId="4" xfId="0" applyFill="1" applyBorder="1" applyAlignment="1"/>
    <xf numFmtId="0" fontId="18" fillId="7" borderId="7" xfId="0" applyFont="1" applyFill="1" applyBorder="1" applyAlignment="1" applyProtection="1">
      <alignment horizontal="left" vertical="top"/>
      <protection locked="0"/>
    </xf>
    <xf numFmtId="0" fontId="18" fillId="7" borderId="9" xfId="0" applyFont="1" applyFill="1" applyBorder="1" applyAlignment="1" applyProtection="1">
      <alignment horizontal="left" vertical="top"/>
      <protection locked="0"/>
    </xf>
    <xf numFmtId="0" fontId="18" fillId="7" borderId="8" xfId="0" applyFont="1" applyFill="1" applyBorder="1" applyAlignment="1" applyProtection="1">
      <alignment horizontal="left" vertical="top"/>
      <protection locked="0"/>
    </xf>
    <xf numFmtId="0" fontId="0" fillId="4" borderId="4" xfId="0" applyFill="1" applyBorder="1"/>
    <xf numFmtId="0" fontId="0" fillId="8" borderId="4" xfId="0" applyFill="1" applyBorder="1" applyAlignment="1">
      <alignment vertical="center"/>
    </xf>
    <xf numFmtId="0" fontId="0" fillId="0" borderId="4" xfId="0" applyFill="1" applyBorder="1" applyAlignment="1">
      <alignment vertical="center"/>
    </xf>
    <xf numFmtId="0" fontId="3" fillId="0" borderId="4" xfId="0" applyFont="1" applyBorder="1" applyAlignment="1">
      <alignment horizontal="left" vertical="center"/>
    </xf>
    <xf numFmtId="0" fontId="3" fillId="0" borderId="4" xfId="0" applyFont="1" applyBorder="1" applyAlignment="1">
      <alignment horizontal="center" vertical="center" wrapText="1"/>
    </xf>
    <xf numFmtId="0" fontId="27" fillId="0" borderId="4" xfId="6" applyFont="1" applyFill="1" applyBorder="1" applyAlignment="1">
      <alignment horizontal="left"/>
    </xf>
    <xf numFmtId="0" fontId="0" fillId="4" borderId="4" xfId="0" applyFill="1" applyBorder="1" applyAlignment="1">
      <alignment horizontal="center" vertical="center"/>
    </xf>
    <xf numFmtId="0" fontId="0" fillId="4" borderId="12" xfId="0" applyFill="1" applyBorder="1" applyAlignment="1">
      <alignment horizontal="center" vertical="center"/>
    </xf>
    <xf numFmtId="0" fontId="0" fillId="0" borderId="4" xfId="0" applyFill="1" applyBorder="1" applyAlignment="1">
      <alignment horizontal="center" vertical="center"/>
    </xf>
    <xf numFmtId="0" fontId="27" fillId="0" borderId="4" xfId="0" applyFont="1" applyFill="1" applyBorder="1" applyAlignment="1">
      <alignment horizontal="center" vertical="center"/>
    </xf>
    <xf numFmtId="0" fontId="24"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10" fillId="13" borderId="4" xfId="0" applyFont="1" applyFill="1" applyBorder="1" applyAlignment="1">
      <alignment horizontal="center" vertical="center" wrapText="1"/>
    </xf>
    <xf numFmtId="1" fontId="0" fillId="4" borderId="4" xfId="0" applyNumberFormat="1" applyFill="1" applyBorder="1" applyAlignment="1">
      <alignment horizontal="right"/>
    </xf>
    <xf numFmtId="0" fontId="0" fillId="4" borderId="4" xfId="0" applyFill="1" applyBorder="1" applyAlignment="1">
      <alignment horizontal="right"/>
    </xf>
    <xf numFmtId="43" fontId="0" fillId="4" borderId="4" xfId="1" applyNumberFormat="1" applyFont="1" applyFill="1" applyBorder="1" applyAlignment="1">
      <alignment horizontal="right"/>
    </xf>
    <xf numFmtId="166" fontId="24" fillId="0" borderId="4" xfId="1" applyNumberFormat="1" applyFont="1" applyFill="1" applyBorder="1" applyAlignment="1">
      <alignment horizontal="center" vertical="top"/>
    </xf>
    <xf numFmtId="0" fontId="0" fillId="0" borderId="4" xfId="0" applyBorder="1" applyAlignment="1">
      <alignment horizontal="left"/>
    </xf>
    <xf numFmtId="0" fontId="0" fillId="0" borderId="4" xfId="0" applyBorder="1" applyAlignment="1">
      <alignment horizontal="center"/>
    </xf>
    <xf numFmtId="0" fontId="0" fillId="4" borderId="4" xfId="0" applyFill="1" applyBorder="1" applyAlignment="1">
      <alignment horizontal="center"/>
    </xf>
    <xf numFmtId="0" fontId="0" fillId="4" borderId="12" xfId="0" applyFill="1" applyBorder="1"/>
    <xf numFmtId="0" fontId="0" fillId="8" borderId="14" xfId="0" applyFill="1" applyBorder="1"/>
    <xf numFmtId="0" fontId="36" fillId="0" borderId="4" xfId="0" applyFont="1" applyBorder="1" applyAlignment="1">
      <alignment horizontal="center" vertical="center"/>
    </xf>
    <xf numFmtId="0" fontId="0" fillId="0" borderId="12" xfId="0" applyBorder="1" applyAlignment="1">
      <alignment horizontal="center" vertical="center" wrapText="1"/>
    </xf>
    <xf numFmtId="0" fontId="36" fillId="0" borderId="12" xfId="0" applyFont="1" applyBorder="1" applyAlignment="1">
      <alignment horizontal="center" vertical="center"/>
    </xf>
    <xf numFmtId="0" fontId="10" fillId="2" borderId="17" xfId="0" applyNumberFormat="1" applyFont="1" applyFill="1" applyBorder="1" applyAlignment="1" applyProtection="1">
      <alignment horizontal="center" vertical="center" wrapText="1"/>
    </xf>
    <xf numFmtId="0" fontId="24" fillId="0" borderId="4" xfId="0" applyFont="1" applyFill="1" applyBorder="1" applyAlignment="1">
      <alignment horizontal="left" vertical="center"/>
    </xf>
    <xf numFmtId="0" fontId="24" fillId="0" borderId="4" xfId="0" applyFont="1" applyBorder="1" applyAlignment="1">
      <alignment horizontal="left"/>
    </xf>
    <xf numFmtId="44" fontId="20" fillId="8" borderId="4" xfId="2" applyFont="1" applyFill="1" applyBorder="1" applyAlignment="1">
      <alignment horizontal="right"/>
    </xf>
    <xf numFmtId="49" fontId="0" fillId="4" borderId="4" xfId="0" applyNumberFormat="1" applyFill="1" applyBorder="1" applyAlignment="1">
      <alignment horizontal="right"/>
    </xf>
    <xf numFmtId="0" fontId="0" fillId="0" borderId="12" xfId="0" applyFill="1" applyBorder="1"/>
    <xf numFmtId="0" fontId="0" fillId="0" borderId="12" xfId="0" applyFill="1" applyBorder="1" applyAlignment="1">
      <alignment horizontal="center" vertical="center" wrapText="1"/>
    </xf>
    <xf numFmtId="0" fontId="0" fillId="0" borderId="12" xfId="0" applyBorder="1" applyAlignment="1">
      <alignment horizontal="left"/>
    </xf>
    <xf numFmtId="0" fontId="0" fillId="0" borderId="12" xfId="0" applyBorder="1" applyAlignment="1">
      <alignment horizontal="center"/>
    </xf>
    <xf numFmtId="0" fontId="35" fillId="0" borderId="4" xfId="0" applyFont="1" applyBorder="1" applyAlignment="1">
      <alignment horizontal="right"/>
    </xf>
    <xf numFmtId="0" fontId="0" fillId="4" borderId="0" xfId="0" applyFill="1" applyBorder="1" applyAlignment="1">
      <alignment horizontal="right"/>
    </xf>
    <xf numFmtId="1" fontId="35" fillId="0" borderId="4" xfId="0" applyNumberFormat="1" applyFont="1" applyBorder="1" applyAlignment="1">
      <alignment horizontal="right"/>
    </xf>
    <xf numFmtId="1" fontId="0" fillId="4" borderId="0" xfId="0" applyNumberFormat="1" applyFill="1" applyBorder="1" applyAlignment="1">
      <alignment horizontal="right"/>
    </xf>
    <xf numFmtId="0" fontId="11" fillId="2" borderId="1"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44" fontId="22" fillId="4" borderId="11" xfId="2" applyFont="1" applyFill="1" applyBorder="1" applyAlignment="1" applyProtection="1">
      <alignment horizontal="center" vertical="top"/>
    </xf>
    <xf numFmtId="0" fontId="18" fillId="7" borderId="7" xfId="0" applyFont="1" applyFill="1" applyBorder="1" applyAlignment="1" applyProtection="1">
      <alignment horizontal="left" vertical="top"/>
      <protection locked="0"/>
    </xf>
    <xf numFmtId="0" fontId="18" fillId="7" borderId="9" xfId="0" applyFont="1" applyFill="1" applyBorder="1" applyAlignment="1" applyProtection="1">
      <alignment horizontal="left" vertical="top"/>
      <protection locked="0"/>
    </xf>
    <xf numFmtId="0" fontId="18" fillId="7" borderId="8" xfId="0" applyFont="1" applyFill="1" applyBorder="1" applyAlignment="1" applyProtection="1">
      <alignment horizontal="left" vertical="top"/>
      <protection locked="0"/>
    </xf>
    <xf numFmtId="0" fontId="16" fillId="9" borderId="0" xfId="0" applyFont="1" applyFill="1" applyBorder="1" applyAlignment="1" applyProtection="1">
      <alignment horizontal="center" vertical="top"/>
    </xf>
    <xf numFmtId="44" fontId="10" fillId="5" borderId="5" xfId="2" applyFont="1" applyFill="1" applyBorder="1" applyAlignment="1" applyProtection="1">
      <alignment horizontal="center" vertical="center"/>
    </xf>
    <xf numFmtId="0" fontId="10" fillId="2" borderId="1" xfId="0" applyNumberFormat="1" applyFont="1" applyFill="1" applyBorder="1" applyAlignment="1" applyProtection="1">
      <alignment horizontal="center" vertical="center" wrapText="1"/>
    </xf>
    <xf numFmtId="0" fontId="10" fillId="2" borderId="3" xfId="0" applyNumberFormat="1" applyFont="1" applyFill="1" applyBorder="1" applyAlignment="1" applyProtection="1">
      <alignment horizontal="center" vertical="center" wrapText="1"/>
    </xf>
    <xf numFmtId="0" fontId="10" fillId="2" borderId="18" xfId="0" applyNumberFormat="1" applyFont="1" applyFill="1" applyBorder="1" applyAlignment="1" applyProtection="1">
      <alignment horizontal="center" vertical="center" wrapText="1"/>
    </xf>
    <xf numFmtId="0" fontId="10" fillId="2" borderId="19" xfId="0" applyNumberFormat="1" applyFont="1" applyFill="1" applyBorder="1" applyAlignment="1" applyProtection="1">
      <alignment horizontal="center" vertical="center" wrapText="1"/>
    </xf>
    <xf numFmtId="0" fontId="10" fillId="2" borderId="16" xfId="0" applyNumberFormat="1" applyFont="1" applyFill="1" applyBorder="1" applyAlignment="1" applyProtection="1">
      <alignment horizontal="center" vertical="center" wrapText="1"/>
    </xf>
    <xf numFmtId="0" fontId="10" fillId="2" borderId="17"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wrapText="1"/>
    </xf>
    <xf numFmtId="0" fontId="10" fillId="0" borderId="20" xfId="0" applyNumberFormat="1" applyFont="1" applyFill="1" applyBorder="1" applyAlignment="1" applyProtection="1">
      <alignment horizontal="center" vertical="center" wrapText="1"/>
    </xf>
    <xf numFmtId="0" fontId="10" fillId="0" borderId="21" xfId="0" applyNumberFormat="1" applyFont="1" applyFill="1" applyBorder="1" applyAlignment="1" applyProtection="1">
      <alignment horizontal="center" vertical="center" wrapText="1"/>
    </xf>
  </cellXfs>
  <cellStyles count="7">
    <cellStyle name="Good 2" xfId="6"/>
    <cellStyle name="Hipervínculo" xfId="4" builtinId="8"/>
    <cellStyle name="Millares" xfId="1" builtinId="3"/>
    <cellStyle name="Moneda" xfId="2" builtinId="4"/>
    <cellStyle name="Normal" xfId="0" builtinId="0"/>
    <cellStyle name="Normal 3" xfId="5"/>
    <cellStyle name="Porcentaje" xfId="3" builtinId="5"/>
  </cellStyles>
  <dxfs count="8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05598"/>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38100</xdr:rowOff>
    </xdr:from>
    <xdr:to>
      <xdr:col>0</xdr:col>
      <xdr:colOff>1457325</xdr:colOff>
      <xdr:row>3</xdr:row>
      <xdr:rowOff>152891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b="6956"/>
        <a:stretch/>
      </xdr:blipFill>
      <xdr:spPr>
        <a:xfrm>
          <a:off x="161925" y="38100"/>
          <a:ext cx="1295400" cy="6862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38100</xdr:rowOff>
    </xdr:from>
    <xdr:to>
      <xdr:col>0</xdr:col>
      <xdr:colOff>1457325</xdr:colOff>
      <xdr:row>3</xdr:row>
      <xdr:rowOff>152891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b="6956"/>
        <a:stretch/>
      </xdr:blipFill>
      <xdr:spPr>
        <a:xfrm>
          <a:off x="161925" y="38100"/>
          <a:ext cx="1295400" cy="6862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38100</xdr:rowOff>
    </xdr:from>
    <xdr:to>
      <xdr:col>0</xdr:col>
      <xdr:colOff>1457325</xdr:colOff>
      <xdr:row>3</xdr:row>
      <xdr:rowOff>152891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b="6956"/>
        <a:stretch/>
      </xdr:blipFill>
      <xdr:spPr>
        <a:xfrm>
          <a:off x="161925" y="38100"/>
          <a:ext cx="1295400" cy="663431"/>
        </a:xfrm>
        <a:prstGeom prst="rect">
          <a:avLst/>
        </a:prstGeom>
      </xdr:spPr>
    </xdr:pic>
    <xdr:clientData/>
  </xdr:twoCellAnchor>
  <xdr:twoCellAnchor>
    <xdr:from>
      <xdr:col>11</xdr:col>
      <xdr:colOff>400051</xdr:colOff>
      <xdr:row>5</xdr:row>
      <xdr:rowOff>0</xdr:rowOff>
    </xdr:from>
    <xdr:to>
      <xdr:col>12</xdr:col>
      <xdr:colOff>1323975</xdr:colOff>
      <xdr:row>10</xdr:row>
      <xdr:rowOff>104775</xdr:rowOff>
    </xdr:to>
    <xdr:sp macro="" textlink="">
      <xdr:nvSpPr>
        <xdr:cNvPr id="5" name="Pentágono 4">
          <a:extLst>
            <a:ext uri="{FF2B5EF4-FFF2-40B4-BE49-F238E27FC236}">
              <a16:creationId xmlns:a16="http://schemas.microsoft.com/office/drawing/2014/main" id="{00000000-0008-0000-0200-000005000000}"/>
            </a:ext>
          </a:extLst>
        </xdr:cNvPr>
        <xdr:cNvSpPr/>
      </xdr:nvSpPr>
      <xdr:spPr>
        <a:xfrm>
          <a:off x="11572876" y="904875"/>
          <a:ext cx="2314574" cy="1009650"/>
        </a:xfrm>
        <a:prstGeom prst="homePlate">
          <a:avLst/>
        </a:prstGeom>
        <a:solidFill>
          <a:srgbClr val="305598"/>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SOLICITUD DE MATERIAL</a:t>
          </a:r>
          <a:r>
            <a:rPr lang="en-US" sz="1400" b="1" baseline="0"/>
            <a:t> BAJO PEDIDO</a:t>
          </a:r>
          <a:endParaRPr lang="en-US" sz="1400" b="1"/>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1295400</xdr:colOff>
      <xdr:row>3</xdr:row>
      <xdr:rowOff>109076</xdr:rowOff>
    </xdr:to>
    <xdr:pic>
      <xdr:nvPicPr>
        <xdr:cNvPr id="3" name="Imagen 1">
          <a:extLst>
            <a:ext uri="{FF2B5EF4-FFF2-40B4-BE49-F238E27FC236}">
              <a16:creationId xmlns:a16="http://schemas.microsoft.com/office/drawing/2014/main" id="{6ADA1F52-6AA9-4B62-AC57-485223F037E4}"/>
            </a:ext>
          </a:extLst>
        </xdr:cNvPr>
        <xdr:cNvPicPr>
          <a:picLocks noChangeAspect="1"/>
        </xdr:cNvPicPr>
      </xdr:nvPicPr>
      <xdr:blipFill rotWithShape="1">
        <a:blip xmlns:r="http://schemas.openxmlformats.org/officeDocument/2006/relationships" r:embed="rId1"/>
        <a:srcRect b="6956"/>
        <a:stretch/>
      </xdr:blipFill>
      <xdr:spPr>
        <a:xfrm>
          <a:off x="0" y="0"/>
          <a:ext cx="1295400" cy="6577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1295400</xdr:colOff>
      <xdr:row>3</xdr:row>
      <xdr:rowOff>109076</xdr:rowOff>
    </xdr:to>
    <xdr:pic>
      <xdr:nvPicPr>
        <xdr:cNvPr id="2" name="Imagen 1">
          <a:extLst>
            <a:ext uri="{FF2B5EF4-FFF2-40B4-BE49-F238E27FC236}">
              <a16:creationId xmlns:a16="http://schemas.microsoft.com/office/drawing/2014/main" id="{9210797A-943A-4D0B-97F5-96D34E7F9EC1}"/>
            </a:ext>
          </a:extLst>
        </xdr:cNvPr>
        <xdr:cNvPicPr>
          <a:picLocks noChangeAspect="1"/>
        </xdr:cNvPicPr>
      </xdr:nvPicPr>
      <xdr:blipFill rotWithShape="1">
        <a:blip xmlns:r="http://schemas.openxmlformats.org/officeDocument/2006/relationships" r:embed="rId1"/>
        <a:srcRect b="6956"/>
        <a:stretch/>
      </xdr:blipFill>
      <xdr:spPr>
        <a:xfrm>
          <a:off x="0" y="0"/>
          <a:ext cx="1295400" cy="6577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pureoil.com/es/profesional/catalogo-en-line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www.pureoil.com/es/profesional/catalogo-en-line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www.pureoil.com/es/profesional/catalogo-en-linea/"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678"/>
  <sheetViews>
    <sheetView tabSelected="1" zoomScale="80" zoomScaleNormal="80" workbookViewId="0">
      <pane xSplit="3" ySplit="8" topLeftCell="D9" activePane="bottomRight" state="frozen"/>
      <selection pane="topRight" activeCell="D1" sqref="D1"/>
      <selection pane="bottomLeft" activeCell="A9" sqref="A9"/>
      <selection pane="bottomRight" activeCell="E12" sqref="E12"/>
    </sheetView>
  </sheetViews>
  <sheetFormatPr baseColWidth="10" defaultColWidth="11.453125" defaultRowHeight="14.5"/>
  <cols>
    <col min="1" max="1" width="30.6328125" style="18" bestFit="1" customWidth="1"/>
    <col min="2" max="2" width="13.6328125" style="18" customWidth="1"/>
    <col min="3" max="3" width="8" style="18" customWidth="1"/>
    <col min="4" max="4" width="15.453125" style="18" customWidth="1"/>
    <col min="5" max="5" width="13.453125" style="18" customWidth="1"/>
    <col min="6" max="6" width="14.453125" style="18" customWidth="1"/>
    <col min="7" max="7" width="18.90625" style="18" bestFit="1" customWidth="1"/>
    <col min="8" max="8" width="12.81640625" style="18" customWidth="1"/>
    <col min="9" max="9" width="12.81640625" style="97" customWidth="1"/>
    <col min="10" max="10" width="61.36328125" style="18" customWidth="1"/>
    <col min="11" max="11" width="15.453125" style="18" customWidth="1"/>
    <col min="12" max="14" width="11.36328125" style="18" customWidth="1"/>
    <col min="15" max="15" width="13.36328125" style="18" customWidth="1"/>
    <col min="16" max="18" width="11.36328125" style="18" customWidth="1"/>
    <col min="19" max="19" width="10.08984375" style="18" bestFit="1" customWidth="1"/>
    <col min="20" max="20" width="16.36328125" style="18" hidden="1" customWidth="1"/>
    <col min="21" max="21" width="16.54296875" style="18" hidden="1" customWidth="1"/>
    <col min="22" max="22" width="16.1796875" style="18" hidden="1" customWidth="1"/>
    <col min="23" max="16384" width="11.453125" style="18"/>
  </cols>
  <sheetData>
    <row r="1" spans="1:22">
      <c r="A1" s="32" t="s">
        <v>1658</v>
      </c>
      <c r="B1" s="1"/>
      <c r="C1" s="2"/>
      <c r="D1" s="3"/>
      <c r="E1" s="4"/>
      <c r="F1" s="5"/>
      <c r="G1" s="5"/>
      <c r="H1" s="5"/>
      <c r="I1" s="5"/>
      <c r="J1" s="7"/>
      <c r="K1" s="8"/>
      <c r="L1" s="8"/>
      <c r="M1" s="8"/>
      <c r="N1" s="5"/>
      <c r="O1" s="5"/>
      <c r="P1" s="5"/>
      <c r="Q1" s="5"/>
      <c r="R1" s="5"/>
    </row>
    <row r="2" spans="1:22">
      <c r="A2" s="19"/>
      <c r="B2" s="1" t="s">
        <v>2</v>
      </c>
      <c r="C2" s="2"/>
      <c r="D2" s="3"/>
      <c r="E2" s="4"/>
      <c r="F2" s="9"/>
      <c r="G2" s="9"/>
      <c r="H2" s="9"/>
      <c r="I2" s="9"/>
      <c r="J2" s="11" t="s">
        <v>6102</v>
      </c>
      <c r="K2" s="12"/>
      <c r="L2" s="9"/>
      <c r="M2" s="9"/>
      <c r="N2" s="5"/>
      <c r="O2" s="5"/>
      <c r="P2" s="5"/>
      <c r="Q2" s="5"/>
      <c r="R2" s="5"/>
    </row>
    <row r="3" spans="1:22">
      <c r="A3" s="19"/>
      <c r="B3" s="1" t="s">
        <v>1865</v>
      </c>
      <c r="C3" s="2"/>
      <c r="D3" s="3"/>
      <c r="E3" s="13"/>
      <c r="F3" s="8"/>
      <c r="G3" s="8"/>
      <c r="H3" s="8"/>
      <c r="I3" s="8"/>
      <c r="J3" s="12" t="s">
        <v>0</v>
      </c>
      <c r="K3" s="12"/>
      <c r="L3" s="8"/>
      <c r="M3" s="8"/>
      <c r="N3" s="8"/>
      <c r="O3" s="8"/>
      <c r="P3" s="8"/>
      <c r="Q3" s="8"/>
      <c r="R3" s="8"/>
    </row>
    <row r="4" spans="1:22">
      <c r="A4" s="20"/>
      <c r="B4" s="1"/>
      <c r="C4" s="15"/>
      <c r="D4" s="3"/>
      <c r="E4" s="13"/>
      <c r="F4" s="8"/>
      <c r="G4" s="8"/>
      <c r="H4" s="8"/>
      <c r="I4" s="8"/>
      <c r="J4" s="17" t="s">
        <v>1</v>
      </c>
      <c r="K4" s="16"/>
      <c r="L4" s="16"/>
      <c r="M4" s="16"/>
      <c r="N4" s="8"/>
      <c r="O4" s="8"/>
      <c r="P4" s="8"/>
      <c r="Q4" s="8"/>
      <c r="R4" s="8"/>
    </row>
    <row r="6" spans="1:22" ht="15.65" customHeight="1">
      <c r="A6" s="100"/>
      <c r="B6" s="24"/>
      <c r="C6" s="24"/>
      <c r="D6" s="101"/>
      <c r="E6" s="24"/>
      <c r="F6" s="24"/>
      <c r="G6" s="24"/>
      <c r="H6" s="25"/>
      <c r="I6" s="25"/>
      <c r="J6" s="25"/>
      <c r="K6" s="146" t="s">
        <v>3</v>
      </c>
      <c r="L6" s="147"/>
      <c r="M6" s="147"/>
      <c r="N6" s="147"/>
      <c r="O6" s="147"/>
      <c r="P6" s="147"/>
      <c r="Q6" s="147"/>
      <c r="R6" s="148"/>
      <c r="S6" s="31"/>
    </row>
    <row r="7" spans="1:22" ht="15.65" customHeight="1">
      <c r="A7" s="26"/>
      <c r="B7" s="27"/>
      <c r="C7" s="27"/>
      <c r="D7" s="28"/>
      <c r="E7" s="29"/>
      <c r="F7" s="27"/>
      <c r="G7" s="27"/>
      <c r="H7" s="27"/>
      <c r="I7" s="27"/>
      <c r="J7" s="30"/>
      <c r="K7" s="149"/>
      <c r="L7" s="150"/>
      <c r="M7" s="150"/>
      <c r="N7" s="150"/>
      <c r="O7" s="150"/>
      <c r="P7" s="150"/>
      <c r="Q7" s="150"/>
      <c r="R7" s="151"/>
      <c r="S7" s="31"/>
    </row>
    <row r="8" spans="1:22" ht="42.75" customHeight="1">
      <c r="A8" s="21" t="s">
        <v>4</v>
      </c>
      <c r="B8" s="21" t="s">
        <v>767</v>
      </c>
      <c r="C8" s="21" t="s">
        <v>1859</v>
      </c>
      <c r="D8" s="82" t="s">
        <v>1858</v>
      </c>
      <c r="E8" s="84" t="s">
        <v>5</v>
      </c>
      <c r="F8" s="21" t="s">
        <v>6</v>
      </c>
      <c r="G8" s="21" t="s">
        <v>3310</v>
      </c>
      <c r="H8" s="21" t="s">
        <v>7</v>
      </c>
      <c r="I8" s="21" t="s">
        <v>8</v>
      </c>
      <c r="J8" s="82" t="s">
        <v>9</v>
      </c>
      <c r="K8" s="22" t="s">
        <v>10</v>
      </c>
      <c r="L8" s="22" t="s">
        <v>1657</v>
      </c>
      <c r="M8" s="22" t="s">
        <v>1857</v>
      </c>
      <c r="N8" s="22" t="s">
        <v>11</v>
      </c>
      <c r="O8" s="22" t="s">
        <v>12</v>
      </c>
      <c r="P8" s="22" t="s">
        <v>13</v>
      </c>
      <c r="Q8" s="22" t="s">
        <v>14</v>
      </c>
      <c r="R8" s="22" t="s">
        <v>15</v>
      </c>
      <c r="S8" s="22" t="s">
        <v>16</v>
      </c>
      <c r="T8" s="120" t="s">
        <v>4637</v>
      </c>
      <c r="U8" s="120" t="s">
        <v>4638</v>
      </c>
      <c r="V8" s="120" t="s">
        <v>4639</v>
      </c>
    </row>
    <row r="9" spans="1:22">
      <c r="A9" s="87" t="s">
        <v>21</v>
      </c>
      <c r="B9" s="118" t="s">
        <v>683</v>
      </c>
      <c r="C9" s="116" t="s">
        <v>1861</v>
      </c>
      <c r="D9" s="116" t="s">
        <v>936</v>
      </c>
      <c r="E9" s="88">
        <v>501.53</v>
      </c>
      <c r="F9" s="116" t="s">
        <v>1018</v>
      </c>
      <c r="G9" s="83"/>
      <c r="H9" s="86">
        <v>12</v>
      </c>
      <c r="I9" s="99"/>
      <c r="J9" s="98" t="s">
        <v>3091</v>
      </c>
      <c r="K9" s="89" t="s">
        <v>6095</v>
      </c>
      <c r="L9" s="89" t="s">
        <v>18</v>
      </c>
      <c r="M9" s="89" t="s">
        <v>18</v>
      </c>
      <c r="N9" s="114">
        <v>57151</v>
      </c>
      <c r="O9" s="102" t="s">
        <v>18</v>
      </c>
      <c r="P9" s="114" t="s">
        <v>1608</v>
      </c>
      <c r="Q9" s="115" t="s">
        <v>1360</v>
      </c>
      <c r="R9" s="114" t="s">
        <v>1480</v>
      </c>
      <c r="S9" s="87">
        <v>40161504</v>
      </c>
      <c r="T9" s="122" t="s">
        <v>4640</v>
      </c>
      <c r="U9" s="121">
        <v>10076333117361</v>
      </c>
      <c r="V9" s="123">
        <v>0.69400344733738539</v>
      </c>
    </row>
    <row r="10" spans="1:22">
      <c r="A10" s="87" t="s">
        <v>21</v>
      </c>
      <c r="B10" s="118" t="s">
        <v>675</v>
      </c>
      <c r="C10" s="116" t="s">
        <v>1861</v>
      </c>
      <c r="D10" s="116" t="s">
        <v>929</v>
      </c>
      <c r="E10" s="88">
        <v>226.55</v>
      </c>
      <c r="F10" s="116" t="s">
        <v>1018</v>
      </c>
      <c r="G10" s="83"/>
      <c r="H10" s="86">
        <v>12</v>
      </c>
      <c r="I10" s="99"/>
      <c r="J10" s="98" t="s">
        <v>3092</v>
      </c>
      <c r="K10" s="89" t="s">
        <v>1773</v>
      </c>
      <c r="L10" s="89" t="s">
        <v>18</v>
      </c>
      <c r="M10" s="89" t="s">
        <v>18</v>
      </c>
      <c r="N10" s="114">
        <v>57311</v>
      </c>
      <c r="O10" s="102" t="s">
        <v>4441</v>
      </c>
      <c r="P10" s="114" t="s">
        <v>1607</v>
      </c>
      <c r="Q10" s="115" t="s">
        <v>5870</v>
      </c>
      <c r="R10" s="114" t="s">
        <v>1479</v>
      </c>
      <c r="S10" s="87">
        <v>40161504</v>
      </c>
      <c r="T10" s="122" t="s">
        <v>4641</v>
      </c>
      <c r="U10" s="121" t="s">
        <v>4642</v>
      </c>
      <c r="V10" s="123">
        <v>0.19867549668874171</v>
      </c>
    </row>
    <row r="11" spans="1:22">
      <c r="A11" s="87" t="s">
        <v>21</v>
      </c>
      <c r="B11" s="118" t="s">
        <v>2053</v>
      </c>
      <c r="C11" s="116" t="s">
        <v>1862</v>
      </c>
      <c r="D11" s="103" t="s">
        <v>2246</v>
      </c>
      <c r="E11" s="88">
        <v>248.43</v>
      </c>
      <c r="F11" s="116" t="s">
        <v>1018</v>
      </c>
      <c r="G11" s="85"/>
      <c r="H11" s="86">
        <v>12</v>
      </c>
      <c r="I11" s="99"/>
      <c r="J11" s="98" t="s">
        <v>3093</v>
      </c>
      <c r="K11" s="114" t="s">
        <v>2367</v>
      </c>
      <c r="L11" s="89" t="s">
        <v>5951</v>
      </c>
      <c r="M11" s="89" t="s">
        <v>2536</v>
      </c>
      <c r="N11" s="114">
        <v>51607</v>
      </c>
      <c r="O11" s="102" t="s">
        <v>4442</v>
      </c>
      <c r="P11" s="114" t="s">
        <v>2840</v>
      </c>
      <c r="Q11" s="115" t="s">
        <v>2911</v>
      </c>
      <c r="R11" s="114" t="s">
        <v>3022</v>
      </c>
      <c r="S11" s="87">
        <v>40161504</v>
      </c>
      <c r="T11" s="122" t="s">
        <v>5169</v>
      </c>
      <c r="U11" s="121" t="s">
        <v>5170</v>
      </c>
      <c r="V11" s="123">
        <v>0.53887326499138155</v>
      </c>
    </row>
    <row r="12" spans="1:22">
      <c r="A12" s="87" t="s">
        <v>21</v>
      </c>
      <c r="B12" s="118" t="s">
        <v>692</v>
      </c>
      <c r="C12" s="116" t="s">
        <v>1861</v>
      </c>
      <c r="D12" s="116" t="s">
        <v>945</v>
      </c>
      <c r="E12" s="88">
        <v>118.09</v>
      </c>
      <c r="F12" s="116" t="s">
        <v>1018</v>
      </c>
      <c r="G12" s="83"/>
      <c r="H12" s="86">
        <v>12</v>
      </c>
      <c r="I12" s="99"/>
      <c r="J12" s="98" t="s">
        <v>3094</v>
      </c>
      <c r="K12" s="89" t="s">
        <v>329</v>
      </c>
      <c r="L12" s="89" t="s">
        <v>1243</v>
      </c>
      <c r="M12" s="89" t="s">
        <v>18</v>
      </c>
      <c r="N12" s="114">
        <v>57210</v>
      </c>
      <c r="O12" s="102" t="s">
        <v>4486</v>
      </c>
      <c r="P12" s="114" t="s">
        <v>330</v>
      </c>
      <c r="Q12" s="115" t="s">
        <v>5871</v>
      </c>
      <c r="R12" s="114" t="s">
        <v>331</v>
      </c>
      <c r="S12" s="87">
        <v>40161504</v>
      </c>
      <c r="T12" s="122" t="s">
        <v>4643</v>
      </c>
      <c r="U12" s="121" t="s">
        <v>4644</v>
      </c>
      <c r="V12" s="123">
        <v>0.10977047990565181</v>
      </c>
    </row>
    <row r="13" spans="1:22">
      <c r="A13" s="87" t="s">
        <v>21</v>
      </c>
      <c r="B13" s="118" t="s">
        <v>3434</v>
      </c>
      <c r="C13" s="116" t="s">
        <v>1861</v>
      </c>
      <c r="D13" s="103" t="s">
        <v>4362</v>
      </c>
      <c r="E13" s="88">
        <v>374.87</v>
      </c>
      <c r="F13" s="116" t="s">
        <v>1018</v>
      </c>
      <c r="G13" s="108"/>
      <c r="H13" s="86">
        <v>12</v>
      </c>
      <c r="I13" s="124"/>
      <c r="J13" s="108" t="s">
        <v>4268</v>
      </c>
      <c r="K13" s="114" t="s">
        <v>3935</v>
      </c>
      <c r="L13" s="89" t="s">
        <v>18</v>
      </c>
      <c r="M13" s="89" t="s">
        <v>18</v>
      </c>
      <c r="N13" s="114">
        <v>51734</v>
      </c>
      <c r="O13" s="102" t="s">
        <v>18</v>
      </c>
      <c r="P13" s="114" t="s">
        <v>3936</v>
      </c>
      <c r="Q13" s="115" t="s">
        <v>5872</v>
      </c>
      <c r="R13" s="114" t="s">
        <v>5981</v>
      </c>
      <c r="S13" s="87">
        <v>40161504</v>
      </c>
      <c r="T13" s="122" t="s">
        <v>5534</v>
      </c>
      <c r="U13" s="121" t="s">
        <v>5535</v>
      </c>
      <c r="V13" s="123">
        <v>1.0368181818181819</v>
      </c>
    </row>
    <row r="14" spans="1:22">
      <c r="A14" s="87" t="s">
        <v>21</v>
      </c>
      <c r="B14" s="118" t="s">
        <v>764</v>
      </c>
      <c r="C14" s="116" t="s">
        <v>1862</v>
      </c>
      <c r="D14" s="116" t="s">
        <v>1015</v>
      </c>
      <c r="E14" s="88">
        <v>175.05</v>
      </c>
      <c r="F14" s="116" t="s">
        <v>1018</v>
      </c>
      <c r="G14" s="83"/>
      <c r="H14" s="86">
        <v>12</v>
      </c>
      <c r="I14" s="99"/>
      <c r="J14" s="98" t="s">
        <v>3095</v>
      </c>
      <c r="K14" s="89" t="s">
        <v>332</v>
      </c>
      <c r="L14" s="89" t="s">
        <v>1262</v>
      </c>
      <c r="M14" s="89" t="s">
        <v>18</v>
      </c>
      <c r="N14" s="114">
        <v>51145</v>
      </c>
      <c r="O14" s="102" t="s">
        <v>333</v>
      </c>
      <c r="P14" s="114" t="s">
        <v>334</v>
      </c>
      <c r="Q14" s="115" t="s">
        <v>335</v>
      </c>
      <c r="R14" s="114" t="s">
        <v>336</v>
      </c>
      <c r="S14" s="87">
        <v>40161504</v>
      </c>
      <c r="T14" s="122" t="s">
        <v>4645</v>
      </c>
      <c r="U14" s="121" t="s">
        <v>4646</v>
      </c>
      <c r="V14" s="123">
        <v>0.19277873537149595</v>
      </c>
    </row>
    <row r="15" spans="1:22">
      <c r="A15" s="87" t="s">
        <v>21</v>
      </c>
      <c r="B15" s="118" t="s">
        <v>1957</v>
      </c>
      <c r="C15" s="116" t="s">
        <v>1862</v>
      </c>
      <c r="D15" s="103" t="s">
        <v>2154</v>
      </c>
      <c r="E15" s="88">
        <v>408.51</v>
      </c>
      <c r="F15" s="116" t="s">
        <v>1018</v>
      </c>
      <c r="G15" s="83"/>
      <c r="H15" s="86">
        <v>12</v>
      </c>
      <c r="I15" s="99"/>
      <c r="J15" s="98" t="s">
        <v>3096</v>
      </c>
      <c r="K15" s="114" t="s">
        <v>2420</v>
      </c>
      <c r="L15" s="89" t="s">
        <v>18</v>
      </c>
      <c r="M15" s="89" t="s">
        <v>18</v>
      </c>
      <c r="N15" s="114" t="s">
        <v>2558</v>
      </c>
      <c r="O15" s="102" t="s">
        <v>18</v>
      </c>
      <c r="P15" s="114" t="s">
        <v>18</v>
      </c>
      <c r="Q15" s="115" t="s">
        <v>5873</v>
      </c>
      <c r="R15" s="114" t="s">
        <v>5982</v>
      </c>
      <c r="S15" s="87">
        <v>40161504</v>
      </c>
      <c r="T15" s="122" t="s">
        <v>4647</v>
      </c>
      <c r="U15" s="121">
        <v>10076333118818</v>
      </c>
      <c r="V15" s="123">
        <v>0.46629774108681848</v>
      </c>
    </row>
    <row r="16" spans="1:22">
      <c r="A16" s="87" t="s">
        <v>21</v>
      </c>
      <c r="B16" s="118" t="s">
        <v>638</v>
      </c>
      <c r="C16" s="116" t="s">
        <v>1862</v>
      </c>
      <c r="D16" s="116" t="s">
        <v>892</v>
      </c>
      <c r="E16" s="88">
        <v>282.73</v>
      </c>
      <c r="F16" s="116" t="s">
        <v>1018</v>
      </c>
      <c r="G16" s="83"/>
      <c r="H16" s="86">
        <v>12</v>
      </c>
      <c r="I16" s="99"/>
      <c r="J16" s="98" t="s">
        <v>3097</v>
      </c>
      <c r="K16" s="89" t="s">
        <v>1752</v>
      </c>
      <c r="L16" s="89" t="s">
        <v>1204</v>
      </c>
      <c r="M16" s="89" t="s">
        <v>18</v>
      </c>
      <c r="N16" s="114" t="s">
        <v>1267</v>
      </c>
      <c r="O16" s="102" t="s">
        <v>4443</v>
      </c>
      <c r="P16" s="114" t="s">
        <v>1575</v>
      </c>
      <c r="Q16" s="115" t="s">
        <v>18</v>
      </c>
      <c r="R16" s="114" t="s">
        <v>5983</v>
      </c>
      <c r="S16" s="87">
        <v>40161504</v>
      </c>
      <c r="T16" s="122" t="s">
        <v>4648</v>
      </c>
      <c r="U16" s="121" t="s">
        <v>4649</v>
      </c>
      <c r="V16" s="123">
        <v>6.8039553660527982E-2</v>
      </c>
    </row>
    <row r="17" spans="1:22">
      <c r="A17" s="87" t="s">
        <v>21</v>
      </c>
      <c r="B17" s="118" t="s">
        <v>3463</v>
      </c>
      <c r="C17" s="116" t="s">
        <v>1861</v>
      </c>
      <c r="D17" s="103" t="s">
        <v>4343</v>
      </c>
      <c r="E17" s="88">
        <v>194.6</v>
      </c>
      <c r="F17" s="116" t="s">
        <v>1018</v>
      </c>
      <c r="G17" s="108"/>
      <c r="H17" s="86">
        <v>12</v>
      </c>
      <c r="I17" s="124"/>
      <c r="J17" s="108" t="s">
        <v>4293</v>
      </c>
      <c r="K17" s="114" t="s">
        <v>4027</v>
      </c>
      <c r="L17" s="89" t="s">
        <v>18</v>
      </c>
      <c r="M17" s="89" t="s">
        <v>18</v>
      </c>
      <c r="N17" s="114" t="s">
        <v>4028</v>
      </c>
      <c r="O17" s="102" t="s">
        <v>5874</v>
      </c>
      <c r="P17" s="114" t="s">
        <v>4029</v>
      </c>
      <c r="Q17" s="115" t="s">
        <v>18</v>
      </c>
      <c r="R17" s="114" t="s">
        <v>18</v>
      </c>
      <c r="S17" s="87">
        <v>40161504</v>
      </c>
      <c r="T17" s="122" t="s">
        <v>5536</v>
      </c>
      <c r="U17" s="121" t="s">
        <v>5537</v>
      </c>
      <c r="V17" s="123">
        <v>5.2727272727272727E-2</v>
      </c>
    </row>
    <row r="18" spans="1:22">
      <c r="A18" s="87" t="s">
        <v>21</v>
      </c>
      <c r="B18" s="118" t="s">
        <v>631</v>
      </c>
      <c r="C18" s="116" t="s">
        <v>1860</v>
      </c>
      <c r="D18" s="116" t="s">
        <v>885</v>
      </c>
      <c r="E18" s="88">
        <v>175.15</v>
      </c>
      <c r="F18" s="116" t="s">
        <v>1018</v>
      </c>
      <c r="G18" s="83"/>
      <c r="H18" s="86">
        <v>12</v>
      </c>
      <c r="I18" s="99"/>
      <c r="J18" s="98" t="s">
        <v>3098</v>
      </c>
      <c r="K18" s="89" t="s">
        <v>1748</v>
      </c>
      <c r="L18" s="89" t="s">
        <v>18</v>
      </c>
      <c r="M18" s="89" t="s">
        <v>18</v>
      </c>
      <c r="N18" s="114" t="s">
        <v>1266</v>
      </c>
      <c r="O18" s="102" t="s">
        <v>4487</v>
      </c>
      <c r="P18" s="114" t="s">
        <v>1574</v>
      </c>
      <c r="Q18" s="115" t="s">
        <v>1330</v>
      </c>
      <c r="R18" s="114" t="s">
        <v>1449</v>
      </c>
      <c r="S18" s="87">
        <v>40161504</v>
      </c>
      <c r="T18" s="122" t="s">
        <v>4650</v>
      </c>
      <c r="U18" s="121" t="s">
        <v>4651</v>
      </c>
      <c r="V18" s="123">
        <v>0.10568810668602013</v>
      </c>
    </row>
    <row r="19" spans="1:22">
      <c r="A19" s="87" t="s">
        <v>21</v>
      </c>
      <c r="B19" s="118" t="s">
        <v>743</v>
      </c>
      <c r="C19" s="116" t="s">
        <v>1860</v>
      </c>
      <c r="D19" s="116" t="s">
        <v>5845</v>
      </c>
      <c r="E19" s="88">
        <v>208.69</v>
      </c>
      <c r="F19" s="116" t="s">
        <v>1018</v>
      </c>
      <c r="G19" s="83"/>
      <c r="H19" s="86">
        <v>12</v>
      </c>
      <c r="I19" s="99"/>
      <c r="J19" s="98" t="s">
        <v>3099</v>
      </c>
      <c r="K19" s="89" t="s">
        <v>298</v>
      </c>
      <c r="L19" s="89" t="s">
        <v>1251</v>
      </c>
      <c r="M19" s="89" t="s">
        <v>18</v>
      </c>
      <c r="N19" s="114">
        <v>57526</v>
      </c>
      <c r="O19" s="102" t="s">
        <v>299</v>
      </c>
      <c r="P19" s="114" t="s">
        <v>300</v>
      </c>
      <c r="Q19" s="115" t="s">
        <v>301</v>
      </c>
      <c r="R19" s="114" t="s">
        <v>302</v>
      </c>
      <c r="S19" s="87">
        <v>40161504</v>
      </c>
      <c r="T19" s="122" t="s">
        <v>4652</v>
      </c>
      <c r="U19" s="121" t="s">
        <v>4653</v>
      </c>
      <c r="V19" s="123">
        <v>3.9462941123106228E-2</v>
      </c>
    </row>
    <row r="20" spans="1:22">
      <c r="A20" s="87" t="s">
        <v>21</v>
      </c>
      <c r="B20" s="118" t="s">
        <v>626</v>
      </c>
      <c r="C20" s="116" t="s">
        <v>1860</v>
      </c>
      <c r="D20" s="116" t="s">
        <v>880</v>
      </c>
      <c r="E20" s="88">
        <v>241.77</v>
      </c>
      <c r="F20" s="116" t="s">
        <v>1018</v>
      </c>
      <c r="G20" s="83"/>
      <c r="H20" s="86">
        <v>12</v>
      </c>
      <c r="I20" s="99"/>
      <c r="J20" s="98" t="s">
        <v>3254</v>
      </c>
      <c r="K20" s="89" t="s">
        <v>455</v>
      </c>
      <c r="L20" s="89" t="s">
        <v>454</v>
      </c>
      <c r="M20" s="89" t="s">
        <v>18</v>
      </c>
      <c r="N20" s="114">
        <v>57561</v>
      </c>
      <c r="O20" s="102" t="s">
        <v>456</v>
      </c>
      <c r="P20" s="114" t="s">
        <v>457</v>
      </c>
      <c r="Q20" s="115" t="s">
        <v>458</v>
      </c>
      <c r="R20" s="114" t="s">
        <v>459</v>
      </c>
      <c r="S20" s="87">
        <v>40161504</v>
      </c>
      <c r="T20" s="122" t="s">
        <v>4654</v>
      </c>
      <c r="U20" s="121" t="s">
        <v>4655</v>
      </c>
      <c r="V20" s="123">
        <v>0.4535970244035199</v>
      </c>
    </row>
    <row r="21" spans="1:22">
      <c r="A21" s="87" t="s">
        <v>21</v>
      </c>
      <c r="B21" s="118" t="s">
        <v>1956</v>
      </c>
      <c r="C21" s="116" t="s">
        <v>1862</v>
      </c>
      <c r="D21" s="103" t="s">
        <v>2153</v>
      </c>
      <c r="E21" s="88">
        <v>134.9</v>
      </c>
      <c r="F21" s="116" t="s">
        <v>1018</v>
      </c>
      <c r="G21" s="83"/>
      <c r="H21" s="86">
        <v>12</v>
      </c>
      <c r="I21" s="99"/>
      <c r="J21" s="98" t="s">
        <v>3100</v>
      </c>
      <c r="K21" s="114" t="s">
        <v>2367</v>
      </c>
      <c r="L21" s="89" t="s">
        <v>18</v>
      </c>
      <c r="M21" s="114" t="s">
        <v>2508</v>
      </c>
      <c r="N21" s="114">
        <v>57061</v>
      </c>
      <c r="O21" s="102" t="s">
        <v>4488</v>
      </c>
      <c r="P21" s="114" t="s">
        <v>2761</v>
      </c>
      <c r="Q21" s="115" t="s">
        <v>18</v>
      </c>
      <c r="R21" s="114" t="s">
        <v>18</v>
      </c>
      <c r="S21" s="87">
        <v>40161504</v>
      </c>
      <c r="T21" s="122" t="s">
        <v>4656</v>
      </c>
      <c r="U21" s="121" t="s">
        <v>4657</v>
      </c>
      <c r="V21" s="123">
        <v>0.11702803229610813</v>
      </c>
    </row>
    <row r="22" spans="1:22">
      <c r="A22" s="87" t="s">
        <v>21</v>
      </c>
      <c r="B22" s="118" t="s">
        <v>515</v>
      </c>
      <c r="C22" s="116" t="s">
        <v>1860</v>
      </c>
      <c r="D22" s="116" t="s">
        <v>778</v>
      </c>
      <c r="E22" s="88">
        <v>143.08149405772497</v>
      </c>
      <c r="F22" s="116" t="s">
        <v>1018</v>
      </c>
      <c r="G22" s="83"/>
      <c r="H22" s="86">
        <v>12</v>
      </c>
      <c r="I22" s="99"/>
      <c r="J22" s="98" t="s">
        <v>3255</v>
      </c>
      <c r="K22" s="89" t="s">
        <v>320</v>
      </c>
      <c r="L22" s="89" t="s">
        <v>1143</v>
      </c>
      <c r="M22" s="89" t="s">
        <v>18</v>
      </c>
      <c r="N22" s="114">
        <v>57187</v>
      </c>
      <c r="O22" s="102" t="s">
        <v>321</v>
      </c>
      <c r="P22" s="114" t="s">
        <v>322</v>
      </c>
      <c r="Q22" s="115" t="s">
        <v>323</v>
      </c>
      <c r="R22" s="114" t="s">
        <v>324</v>
      </c>
      <c r="S22" s="87">
        <v>40161504</v>
      </c>
      <c r="T22" s="122" t="s">
        <v>4658</v>
      </c>
      <c r="U22" s="121" t="s">
        <v>4659</v>
      </c>
      <c r="V22" s="123">
        <v>5.080286673319423E-2</v>
      </c>
    </row>
    <row r="23" spans="1:22">
      <c r="A23" s="87" t="s">
        <v>21</v>
      </c>
      <c r="B23" s="118" t="s">
        <v>3437</v>
      </c>
      <c r="C23" s="116" t="s">
        <v>1862</v>
      </c>
      <c r="D23" s="103" t="s">
        <v>3519</v>
      </c>
      <c r="E23" s="88">
        <v>178.69</v>
      </c>
      <c r="F23" s="116" t="s">
        <v>1018</v>
      </c>
      <c r="G23" s="85" t="s">
        <v>3311</v>
      </c>
      <c r="H23" s="86">
        <v>12</v>
      </c>
      <c r="I23" s="124"/>
      <c r="J23" s="108" t="s">
        <v>4271</v>
      </c>
      <c r="K23" s="114">
        <v>88894390</v>
      </c>
      <c r="L23" s="89" t="s">
        <v>18</v>
      </c>
      <c r="M23" s="114" t="s">
        <v>3947</v>
      </c>
      <c r="N23" s="114">
        <v>57079</v>
      </c>
      <c r="O23" s="102" t="s">
        <v>3948</v>
      </c>
      <c r="P23" s="114" t="s">
        <v>3949</v>
      </c>
      <c r="Q23" s="115" t="s">
        <v>18</v>
      </c>
      <c r="R23" s="114" t="s">
        <v>5980</v>
      </c>
      <c r="S23" s="87">
        <v>40161504</v>
      </c>
      <c r="T23" s="122" t="s">
        <v>5532</v>
      </c>
      <c r="U23" s="121" t="s">
        <v>5533</v>
      </c>
      <c r="V23" s="123">
        <v>0.10999999999999999</v>
      </c>
    </row>
    <row r="24" spans="1:22">
      <c r="A24" s="87" t="s">
        <v>21</v>
      </c>
      <c r="B24" s="118" t="s">
        <v>3465</v>
      </c>
      <c r="C24" s="116" t="s">
        <v>1861</v>
      </c>
      <c r="D24" s="119" t="s">
        <v>4345</v>
      </c>
      <c r="E24" s="88">
        <v>177.52</v>
      </c>
      <c r="F24" s="116" t="s">
        <v>1018</v>
      </c>
      <c r="G24" s="108"/>
      <c r="H24" s="86">
        <v>12</v>
      </c>
      <c r="I24" s="124"/>
      <c r="J24" s="108" t="s">
        <v>4294</v>
      </c>
      <c r="K24" s="114">
        <v>5745882</v>
      </c>
      <c r="L24" s="89" t="s">
        <v>18</v>
      </c>
      <c r="M24" s="114" t="s">
        <v>4032</v>
      </c>
      <c r="N24" s="114">
        <v>57202</v>
      </c>
      <c r="O24" s="102" t="s">
        <v>18</v>
      </c>
      <c r="P24" s="114" t="s">
        <v>4033</v>
      </c>
      <c r="Q24" s="115" t="s">
        <v>4034</v>
      </c>
      <c r="R24" s="114" t="s">
        <v>4035</v>
      </c>
      <c r="S24" s="87">
        <v>40161504</v>
      </c>
      <c r="T24" s="122" t="s">
        <v>5538</v>
      </c>
      <c r="U24" s="121" t="s">
        <v>5539</v>
      </c>
      <c r="V24" s="123">
        <v>0.46590909090909083</v>
      </c>
    </row>
    <row r="25" spans="1:22" ht="14.4" customHeight="1">
      <c r="A25" s="87" t="s">
        <v>21</v>
      </c>
      <c r="B25" s="118" t="s">
        <v>2052</v>
      </c>
      <c r="C25" s="116" t="s">
        <v>1862</v>
      </c>
      <c r="D25" s="103" t="s">
        <v>2245</v>
      </c>
      <c r="E25" s="88">
        <v>268.67</v>
      </c>
      <c r="F25" s="116" t="s">
        <v>1018</v>
      </c>
      <c r="G25" s="85" t="s">
        <v>3311</v>
      </c>
      <c r="H25" s="86">
        <v>12</v>
      </c>
      <c r="I25" s="99"/>
      <c r="J25" s="98" t="s">
        <v>3101</v>
      </c>
      <c r="K25" s="114">
        <v>11421745390</v>
      </c>
      <c r="L25" s="89" t="s">
        <v>2535</v>
      </c>
      <c r="M25" s="89" t="s">
        <v>18</v>
      </c>
      <c r="N25" s="114">
        <v>51186</v>
      </c>
      <c r="O25" s="102" t="s">
        <v>2681</v>
      </c>
      <c r="P25" s="114" t="s">
        <v>2839</v>
      </c>
      <c r="Q25" s="115" t="s">
        <v>4375</v>
      </c>
      <c r="R25" s="114" t="s">
        <v>3021</v>
      </c>
      <c r="S25" s="87">
        <v>40161504</v>
      </c>
      <c r="T25" s="122" t="s">
        <v>5171</v>
      </c>
      <c r="U25" s="121" t="s">
        <v>5172</v>
      </c>
      <c r="V25" s="123">
        <v>0.18914995917626778</v>
      </c>
    </row>
    <row r="26" spans="1:22" ht="14.4" customHeight="1">
      <c r="A26" s="87" t="s">
        <v>21</v>
      </c>
      <c r="B26" s="118" t="s">
        <v>750</v>
      </c>
      <c r="C26" s="116" t="s">
        <v>1861</v>
      </c>
      <c r="D26" s="116" t="s">
        <v>1001</v>
      </c>
      <c r="E26" s="88">
        <v>134.87</v>
      </c>
      <c r="F26" s="116" t="s">
        <v>1018</v>
      </c>
      <c r="G26" s="83"/>
      <c r="H26" s="86">
        <v>12</v>
      </c>
      <c r="I26" s="99"/>
      <c r="J26" s="98" t="s">
        <v>3102</v>
      </c>
      <c r="K26" s="89" t="s">
        <v>325</v>
      </c>
      <c r="L26" s="89" t="s">
        <v>1258</v>
      </c>
      <c r="M26" s="89" t="s">
        <v>18</v>
      </c>
      <c r="N26" s="114">
        <v>57186</v>
      </c>
      <c r="O26" s="102" t="s">
        <v>326</v>
      </c>
      <c r="P26" s="114" t="s">
        <v>327</v>
      </c>
      <c r="Q26" s="115" t="s">
        <v>4376</v>
      </c>
      <c r="R26" s="114" t="s">
        <v>328</v>
      </c>
      <c r="S26" s="87">
        <v>40161504</v>
      </c>
      <c r="T26" s="122" t="s">
        <v>4662</v>
      </c>
      <c r="U26" s="121" t="s">
        <v>4663</v>
      </c>
      <c r="V26" s="123">
        <v>7.7111494148598388E-3</v>
      </c>
    </row>
    <row r="27" spans="1:22">
      <c r="A27" s="87" t="s">
        <v>21</v>
      </c>
      <c r="B27" s="118" t="s">
        <v>556</v>
      </c>
      <c r="C27" s="116" t="s">
        <v>1860</v>
      </c>
      <c r="D27" s="116" t="s">
        <v>816</v>
      </c>
      <c r="E27" s="88">
        <v>95.669026491975544</v>
      </c>
      <c r="F27" s="116" t="s">
        <v>1018</v>
      </c>
      <c r="G27" s="83"/>
      <c r="H27" s="86">
        <v>12</v>
      </c>
      <c r="I27" s="99"/>
      <c r="J27" s="98" t="s">
        <v>3103</v>
      </c>
      <c r="K27" s="89">
        <v>5578029</v>
      </c>
      <c r="L27" s="89" t="s">
        <v>5860</v>
      </c>
      <c r="M27" s="89" t="s">
        <v>411</v>
      </c>
      <c r="N27" s="114">
        <v>51060</v>
      </c>
      <c r="O27" s="102" t="s">
        <v>412</v>
      </c>
      <c r="P27" s="114" t="s">
        <v>413</v>
      </c>
      <c r="Q27" s="115" t="s">
        <v>414</v>
      </c>
      <c r="R27" s="114" t="s">
        <v>415</v>
      </c>
      <c r="S27" s="87">
        <v>40161504</v>
      </c>
      <c r="T27" s="122" t="s">
        <v>4664</v>
      </c>
      <c r="U27" s="121" t="s">
        <v>4665</v>
      </c>
      <c r="V27" s="123">
        <v>0.47219450240406419</v>
      </c>
    </row>
    <row r="28" spans="1:22">
      <c r="A28" s="87" t="s">
        <v>21</v>
      </c>
      <c r="B28" s="118" t="s">
        <v>2051</v>
      </c>
      <c r="C28" s="116" t="s">
        <v>1862</v>
      </c>
      <c r="D28" s="103" t="s">
        <v>2244</v>
      </c>
      <c r="E28" s="88">
        <v>165.42</v>
      </c>
      <c r="F28" s="116" t="s">
        <v>1018</v>
      </c>
      <c r="G28" s="85" t="s">
        <v>3311</v>
      </c>
      <c r="H28" s="86">
        <v>12</v>
      </c>
      <c r="I28" s="99"/>
      <c r="J28" s="98" t="s">
        <v>3104</v>
      </c>
      <c r="K28" s="114">
        <v>5515104</v>
      </c>
      <c r="L28" s="89" t="s">
        <v>18</v>
      </c>
      <c r="M28" s="89" t="s">
        <v>18</v>
      </c>
      <c r="N28" s="114">
        <v>51049</v>
      </c>
      <c r="O28" s="102" t="s">
        <v>4409</v>
      </c>
      <c r="P28" s="114" t="s">
        <v>4407</v>
      </c>
      <c r="Q28" s="115" t="s">
        <v>4444</v>
      </c>
      <c r="R28" s="114" t="s">
        <v>3020</v>
      </c>
      <c r="S28" s="87">
        <v>40161504</v>
      </c>
      <c r="T28" s="122" t="s">
        <v>4660</v>
      </c>
      <c r="U28" s="121" t="s">
        <v>4661</v>
      </c>
      <c r="V28" s="123">
        <v>0.4236596207928876</v>
      </c>
    </row>
    <row r="29" spans="1:22">
      <c r="A29" s="87" t="s">
        <v>21</v>
      </c>
      <c r="B29" s="118" t="s">
        <v>518</v>
      </c>
      <c r="C29" s="116" t="s">
        <v>1860</v>
      </c>
      <c r="D29" s="116" t="s">
        <v>781</v>
      </c>
      <c r="E29" s="88">
        <v>95.669026491975544</v>
      </c>
      <c r="F29" s="116" t="s">
        <v>1018</v>
      </c>
      <c r="G29" s="83"/>
      <c r="H29" s="86">
        <v>12</v>
      </c>
      <c r="I29" s="99"/>
      <c r="J29" s="98" t="s">
        <v>3105</v>
      </c>
      <c r="K29" s="89">
        <v>1739617</v>
      </c>
      <c r="L29" s="89" t="s">
        <v>5861</v>
      </c>
      <c r="M29" s="89" t="s">
        <v>22</v>
      </c>
      <c r="N29" s="114">
        <v>51515</v>
      </c>
      <c r="O29" s="102" t="s">
        <v>23</v>
      </c>
      <c r="P29" s="114" t="s">
        <v>24</v>
      </c>
      <c r="Q29" s="115" t="s">
        <v>25</v>
      </c>
      <c r="R29" s="114" t="s">
        <v>26</v>
      </c>
      <c r="S29" s="87">
        <v>40161504</v>
      </c>
      <c r="T29" s="122" t="s">
        <v>4666</v>
      </c>
      <c r="U29" s="121" t="s">
        <v>4667</v>
      </c>
      <c r="V29" s="123">
        <v>0.46629774108681848</v>
      </c>
    </row>
    <row r="30" spans="1:22">
      <c r="A30" s="87" t="s">
        <v>21</v>
      </c>
      <c r="B30" s="118" t="s">
        <v>621</v>
      </c>
      <c r="C30" s="116" t="s">
        <v>1861</v>
      </c>
      <c r="D30" s="116" t="s">
        <v>877</v>
      </c>
      <c r="E30" s="88">
        <v>256.56</v>
      </c>
      <c r="F30" s="116" t="s">
        <v>1018</v>
      </c>
      <c r="G30" s="83"/>
      <c r="H30" s="86">
        <v>12</v>
      </c>
      <c r="I30" s="99"/>
      <c r="J30" s="98" t="s">
        <v>3196</v>
      </c>
      <c r="K30" s="89">
        <v>25195785</v>
      </c>
      <c r="L30" s="89" t="s">
        <v>18</v>
      </c>
      <c r="M30" s="89" t="s">
        <v>18</v>
      </c>
      <c r="N30" s="114" t="s">
        <v>4373</v>
      </c>
      <c r="O30" s="102" t="s">
        <v>18</v>
      </c>
      <c r="P30" s="114" t="s">
        <v>1744</v>
      </c>
      <c r="Q30" s="115" t="s">
        <v>18</v>
      </c>
      <c r="R30" s="114" t="s">
        <v>18</v>
      </c>
      <c r="S30" s="87">
        <v>40161504</v>
      </c>
      <c r="T30" s="122" t="s">
        <v>4668</v>
      </c>
      <c r="U30" s="121">
        <v>10076333118863</v>
      </c>
      <c r="V30" s="123">
        <v>4.037013517191327E-2</v>
      </c>
    </row>
    <row r="31" spans="1:22">
      <c r="A31" s="87" t="s">
        <v>21</v>
      </c>
      <c r="B31" s="118" t="s">
        <v>766</v>
      </c>
      <c r="C31" s="116" t="s">
        <v>1862</v>
      </c>
      <c r="D31" s="116" t="s">
        <v>1017</v>
      </c>
      <c r="E31" s="88">
        <v>395.51</v>
      </c>
      <c r="F31" s="116" t="s">
        <v>1018</v>
      </c>
      <c r="G31" s="83"/>
      <c r="H31" s="86">
        <v>12</v>
      </c>
      <c r="I31" s="99"/>
      <c r="J31" s="98" t="s">
        <v>3106</v>
      </c>
      <c r="K31" s="89" t="s">
        <v>1717</v>
      </c>
      <c r="L31" s="89" t="s">
        <v>18</v>
      </c>
      <c r="M31" s="89" t="s">
        <v>18</v>
      </c>
      <c r="N31" s="114" t="s">
        <v>1273</v>
      </c>
      <c r="O31" s="102" t="s">
        <v>18</v>
      </c>
      <c r="P31" s="114" t="s">
        <v>1655</v>
      </c>
      <c r="Q31" s="115" t="s">
        <v>18</v>
      </c>
      <c r="R31" s="114" t="s">
        <v>18</v>
      </c>
      <c r="S31" s="87">
        <v>40161504</v>
      </c>
      <c r="T31" s="122" t="s">
        <v>4669</v>
      </c>
      <c r="U31" s="121" t="s">
        <v>4670</v>
      </c>
      <c r="V31" s="123">
        <v>8.4822643563458214E-2</v>
      </c>
    </row>
    <row r="32" spans="1:22">
      <c r="A32" s="87" t="s">
        <v>21</v>
      </c>
      <c r="B32" s="118" t="s">
        <v>1890</v>
      </c>
      <c r="C32" s="116" t="s">
        <v>1862</v>
      </c>
      <c r="D32" s="103" t="s">
        <v>2092</v>
      </c>
      <c r="E32" s="88">
        <v>172.58</v>
      </c>
      <c r="F32" s="116" t="s">
        <v>1018</v>
      </c>
      <c r="G32" s="83"/>
      <c r="H32" s="86">
        <v>12</v>
      </c>
      <c r="I32" s="99"/>
      <c r="J32" s="98" t="s">
        <v>3107</v>
      </c>
      <c r="K32" s="114" t="s">
        <v>2373</v>
      </c>
      <c r="L32" s="89" t="s">
        <v>18</v>
      </c>
      <c r="M32" s="89" t="s">
        <v>18</v>
      </c>
      <c r="N32" s="114">
        <v>57029</v>
      </c>
      <c r="O32" s="102" t="s">
        <v>4489</v>
      </c>
      <c r="P32" s="114" t="s">
        <v>5875</v>
      </c>
      <c r="Q32" s="115" t="s">
        <v>18</v>
      </c>
      <c r="R32" s="114" t="s">
        <v>18</v>
      </c>
      <c r="S32" s="87">
        <v>40161504</v>
      </c>
      <c r="T32" s="122" t="s">
        <v>4671</v>
      </c>
      <c r="U32" s="121" t="s">
        <v>4672</v>
      </c>
      <c r="V32" s="123">
        <v>0.22679851220175995</v>
      </c>
    </row>
    <row r="33" spans="1:22">
      <c r="A33" s="87" t="s">
        <v>21</v>
      </c>
      <c r="B33" s="118" t="s">
        <v>737</v>
      </c>
      <c r="C33" s="116" t="s">
        <v>1861</v>
      </c>
      <c r="D33" s="116" t="s">
        <v>989</v>
      </c>
      <c r="E33" s="88">
        <v>166.33</v>
      </c>
      <c r="F33" s="116" t="s">
        <v>1018</v>
      </c>
      <c r="G33" s="83"/>
      <c r="H33" s="86">
        <v>12</v>
      </c>
      <c r="I33" s="99"/>
      <c r="J33" s="98" t="s">
        <v>3108</v>
      </c>
      <c r="K33" s="89" t="s">
        <v>1784</v>
      </c>
      <c r="L33" s="89" t="s">
        <v>18</v>
      </c>
      <c r="M33" s="89" t="s">
        <v>18</v>
      </c>
      <c r="N33" s="114">
        <v>57041</v>
      </c>
      <c r="O33" s="102" t="s">
        <v>4490</v>
      </c>
      <c r="P33" s="114" t="s">
        <v>1644</v>
      </c>
      <c r="Q33" s="115" t="s">
        <v>4445</v>
      </c>
      <c r="R33" s="114" t="s">
        <v>1505</v>
      </c>
      <c r="S33" s="87">
        <v>40161504</v>
      </c>
      <c r="T33" s="122" t="s">
        <v>4673</v>
      </c>
      <c r="U33" s="121" t="s">
        <v>4674</v>
      </c>
      <c r="V33" s="123">
        <v>0.13426471922344188</v>
      </c>
    </row>
    <row r="34" spans="1:22">
      <c r="A34" s="87" t="s">
        <v>21</v>
      </c>
      <c r="B34" s="118" t="s">
        <v>2050</v>
      </c>
      <c r="C34" s="116" t="s">
        <v>1862</v>
      </c>
      <c r="D34" s="103" t="s">
        <v>2243</v>
      </c>
      <c r="E34" s="88">
        <v>167.4</v>
      </c>
      <c r="F34" s="116" t="s">
        <v>1018</v>
      </c>
      <c r="G34" s="85"/>
      <c r="H34" s="86">
        <v>12</v>
      </c>
      <c r="I34" s="99"/>
      <c r="J34" s="98" t="s">
        <v>3109</v>
      </c>
      <c r="K34" s="114" t="s">
        <v>2474</v>
      </c>
      <c r="L34" s="89" t="s">
        <v>3263</v>
      </c>
      <c r="M34" s="89" t="s">
        <v>18</v>
      </c>
      <c r="N34" s="114">
        <v>57062</v>
      </c>
      <c r="O34" s="102" t="s">
        <v>2680</v>
      </c>
      <c r="P34" s="114" t="s">
        <v>2838</v>
      </c>
      <c r="Q34" s="115" t="s">
        <v>18</v>
      </c>
      <c r="R34" s="114" t="s">
        <v>18</v>
      </c>
      <c r="S34" s="87">
        <v>40161504</v>
      </c>
      <c r="T34" s="122" t="s">
        <v>5142</v>
      </c>
      <c r="U34" s="121" t="s">
        <v>5143</v>
      </c>
      <c r="V34" s="123">
        <v>0.11521364419849406</v>
      </c>
    </row>
    <row r="35" spans="1:22" ht="14.4" customHeight="1">
      <c r="A35" s="87" t="s">
        <v>21</v>
      </c>
      <c r="B35" s="118" t="s">
        <v>699</v>
      </c>
      <c r="C35" s="116" t="s">
        <v>1862</v>
      </c>
      <c r="D35" s="116" t="s">
        <v>951</v>
      </c>
      <c r="E35" s="88">
        <v>166.77</v>
      </c>
      <c r="F35" s="116" t="s">
        <v>1018</v>
      </c>
      <c r="G35" s="83"/>
      <c r="H35" s="86">
        <v>12</v>
      </c>
      <c r="I35" s="99"/>
      <c r="J35" s="98" t="s">
        <v>3110</v>
      </c>
      <c r="K35" s="89" t="s">
        <v>1801</v>
      </c>
      <c r="L35" s="89" t="s">
        <v>1831</v>
      </c>
      <c r="M35" s="89" t="s">
        <v>18</v>
      </c>
      <c r="N35" s="114">
        <v>57173</v>
      </c>
      <c r="O35" s="102" t="s">
        <v>4491</v>
      </c>
      <c r="P35" s="114" t="s">
        <v>1625</v>
      </c>
      <c r="Q35" s="115" t="s">
        <v>18</v>
      </c>
      <c r="R35" s="114" t="s">
        <v>18</v>
      </c>
      <c r="S35" s="87">
        <v>40161504</v>
      </c>
      <c r="T35" s="122" t="s">
        <v>4675</v>
      </c>
      <c r="U35" s="121" t="s">
        <v>4676</v>
      </c>
      <c r="V35" s="123">
        <v>9.4348181075932139E-2</v>
      </c>
    </row>
    <row r="36" spans="1:22" ht="14.4" customHeight="1">
      <c r="A36" s="87" t="s">
        <v>21</v>
      </c>
      <c r="B36" s="118" t="s">
        <v>762</v>
      </c>
      <c r="C36" s="116" t="s">
        <v>1860</v>
      </c>
      <c r="D36" s="116" t="s">
        <v>1013</v>
      </c>
      <c r="E36" s="88">
        <v>110.46</v>
      </c>
      <c r="F36" s="116" t="s">
        <v>1018</v>
      </c>
      <c r="G36" s="83"/>
      <c r="H36" s="86">
        <v>12</v>
      </c>
      <c r="I36" s="99"/>
      <c r="J36" s="98" t="s">
        <v>3111</v>
      </c>
      <c r="K36" s="89" t="s">
        <v>1719</v>
      </c>
      <c r="L36" s="89" t="s">
        <v>1824</v>
      </c>
      <c r="M36" s="89" t="s">
        <v>1259</v>
      </c>
      <c r="N36" s="114">
        <v>57047</v>
      </c>
      <c r="O36" s="102" t="s">
        <v>4492</v>
      </c>
      <c r="P36" s="114" t="s">
        <v>1656</v>
      </c>
      <c r="Q36" s="115" t="s">
        <v>1390</v>
      </c>
      <c r="R36" s="114" t="s">
        <v>1516</v>
      </c>
      <c r="S36" s="87">
        <v>40161504</v>
      </c>
      <c r="T36" s="122" t="s">
        <v>4677</v>
      </c>
      <c r="U36" s="121" t="s">
        <v>4678</v>
      </c>
      <c r="V36" s="123">
        <v>0.11339925610087997</v>
      </c>
    </row>
    <row r="37" spans="1:22">
      <c r="A37" s="87" t="s">
        <v>21</v>
      </c>
      <c r="B37" s="118" t="s">
        <v>628</v>
      </c>
      <c r="C37" s="116" t="s">
        <v>1861</v>
      </c>
      <c r="D37" s="116" t="s">
        <v>882</v>
      </c>
      <c r="E37" s="88">
        <v>178.4</v>
      </c>
      <c r="F37" s="116" t="s">
        <v>1018</v>
      </c>
      <c r="G37" s="83"/>
      <c r="H37" s="86">
        <v>12</v>
      </c>
      <c r="I37" s="99"/>
      <c r="J37" s="98" t="s">
        <v>3256</v>
      </c>
      <c r="K37" s="89" t="s">
        <v>350</v>
      </c>
      <c r="L37" s="89" t="s">
        <v>1205</v>
      </c>
      <c r="M37" s="89" t="s">
        <v>18</v>
      </c>
      <c r="N37" s="114">
        <v>51212</v>
      </c>
      <c r="O37" s="102" t="s">
        <v>4493</v>
      </c>
      <c r="P37" s="114" t="s">
        <v>351</v>
      </c>
      <c r="Q37" s="115" t="s">
        <v>352</v>
      </c>
      <c r="R37" s="114" t="s">
        <v>353</v>
      </c>
      <c r="S37" s="87">
        <v>40161504</v>
      </c>
      <c r="T37" s="122" t="s">
        <v>4679</v>
      </c>
      <c r="U37" s="121" t="s">
        <v>4680</v>
      </c>
      <c r="V37" s="123">
        <v>0.1229247936133539</v>
      </c>
    </row>
    <row r="38" spans="1:22">
      <c r="A38" s="87" t="s">
        <v>21</v>
      </c>
      <c r="B38" s="118" t="s">
        <v>704</v>
      </c>
      <c r="C38" s="116" t="s">
        <v>1861</v>
      </c>
      <c r="D38" s="116" t="s">
        <v>956</v>
      </c>
      <c r="E38" s="88">
        <v>158.33000000000001</v>
      </c>
      <c r="F38" s="116" t="s">
        <v>1018</v>
      </c>
      <c r="G38" s="83"/>
      <c r="H38" s="86">
        <v>12</v>
      </c>
      <c r="I38" s="99"/>
      <c r="J38" s="98" t="s">
        <v>3112</v>
      </c>
      <c r="K38" s="89" t="s">
        <v>314</v>
      </c>
      <c r="L38" s="89" t="s">
        <v>1242</v>
      </c>
      <c r="M38" s="89" t="s">
        <v>18</v>
      </c>
      <c r="N38" s="114">
        <v>57038</v>
      </c>
      <c r="O38" s="102" t="s">
        <v>315</v>
      </c>
      <c r="P38" s="114" t="s">
        <v>316</v>
      </c>
      <c r="Q38" s="115" t="s">
        <v>317</v>
      </c>
      <c r="R38" s="114" t="s">
        <v>318</v>
      </c>
      <c r="S38" s="87">
        <v>40161504</v>
      </c>
      <c r="T38" s="122" t="s">
        <v>4681</v>
      </c>
      <c r="U38" s="121" t="s">
        <v>4682</v>
      </c>
      <c r="V38" s="123">
        <v>9.4348181075932139E-2</v>
      </c>
    </row>
    <row r="39" spans="1:22">
      <c r="A39" s="87" t="s">
        <v>21</v>
      </c>
      <c r="B39" s="118" t="s">
        <v>552</v>
      </c>
      <c r="C39" s="116" t="s">
        <v>1860</v>
      </c>
      <c r="D39" s="116" t="s">
        <v>812</v>
      </c>
      <c r="E39" s="88">
        <v>87.452349681263414</v>
      </c>
      <c r="F39" s="116" t="s">
        <v>1018</v>
      </c>
      <c r="G39" s="83"/>
      <c r="H39" s="86">
        <v>12</v>
      </c>
      <c r="I39" s="99"/>
      <c r="J39" s="98" t="s">
        <v>3197</v>
      </c>
      <c r="K39" s="89">
        <v>25014377</v>
      </c>
      <c r="L39" s="89" t="s">
        <v>18</v>
      </c>
      <c r="M39" s="89" t="s">
        <v>408</v>
      </c>
      <c r="N39" s="114">
        <v>51522</v>
      </c>
      <c r="O39" s="102" t="s">
        <v>422</v>
      </c>
      <c r="P39" s="114" t="s">
        <v>4377</v>
      </c>
      <c r="Q39" s="115" t="s">
        <v>409</v>
      </c>
      <c r="R39" s="114" t="s">
        <v>410</v>
      </c>
      <c r="S39" s="87">
        <v>40161504</v>
      </c>
      <c r="T39" s="122" t="s">
        <v>4683</v>
      </c>
      <c r="U39" s="121" t="s">
        <v>4684</v>
      </c>
      <c r="V39" s="123">
        <v>0.28349814025219994</v>
      </c>
    </row>
    <row r="40" spans="1:22">
      <c r="A40" s="87" t="s">
        <v>21</v>
      </c>
      <c r="B40" s="118" t="s">
        <v>722</v>
      </c>
      <c r="C40" s="116" t="s">
        <v>1861</v>
      </c>
      <c r="D40" s="116" t="s">
        <v>974</v>
      </c>
      <c r="E40" s="88">
        <v>147.59</v>
      </c>
      <c r="F40" s="116" t="s">
        <v>1018</v>
      </c>
      <c r="G40" s="83"/>
      <c r="H40" s="86">
        <v>12</v>
      </c>
      <c r="I40" s="99"/>
      <c r="J40" s="98" t="s">
        <v>3113</v>
      </c>
      <c r="K40" s="89">
        <v>71775180</v>
      </c>
      <c r="L40" s="89" t="s">
        <v>1246</v>
      </c>
      <c r="M40" s="89" t="s">
        <v>18</v>
      </c>
      <c r="N40" s="114">
        <v>51226</v>
      </c>
      <c r="O40" s="102" t="s">
        <v>319</v>
      </c>
      <c r="P40" s="114" t="s">
        <v>4378</v>
      </c>
      <c r="Q40" s="115" t="s">
        <v>4380</v>
      </c>
      <c r="R40" s="114" t="s">
        <v>4379</v>
      </c>
      <c r="S40" s="87">
        <v>40161504</v>
      </c>
      <c r="T40" s="122" t="s">
        <v>4685</v>
      </c>
      <c r="U40" s="121" t="s">
        <v>4686</v>
      </c>
      <c r="V40" s="123">
        <v>8.2554658441440623E-2</v>
      </c>
    </row>
    <row r="41" spans="1:22">
      <c r="A41" s="87" t="s">
        <v>21</v>
      </c>
      <c r="B41" s="118" t="s">
        <v>702</v>
      </c>
      <c r="C41" s="116" t="s">
        <v>1860</v>
      </c>
      <c r="D41" s="116" t="s">
        <v>954</v>
      </c>
      <c r="E41" s="88">
        <v>132.08000000000001</v>
      </c>
      <c r="F41" s="116" t="s">
        <v>1018</v>
      </c>
      <c r="G41" s="83"/>
      <c r="H41" s="86">
        <v>12</v>
      </c>
      <c r="I41" s="99"/>
      <c r="J41" s="98" t="s">
        <v>3198</v>
      </c>
      <c r="K41" s="89">
        <v>25177917</v>
      </c>
      <c r="L41" s="89" t="s">
        <v>18</v>
      </c>
      <c r="M41" s="89" t="s">
        <v>1241</v>
      </c>
      <c r="N41" s="114">
        <v>57090</v>
      </c>
      <c r="O41" s="102" t="s">
        <v>4494</v>
      </c>
      <c r="P41" s="114" t="s">
        <v>1624</v>
      </c>
      <c r="Q41" s="115" t="s">
        <v>343</v>
      </c>
      <c r="R41" s="114" t="s">
        <v>1491</v>
      </c>
      <c r="S41" s="87">
        <v>40161504</v>
      </c>
      <c r="T41" s="122" t="s">
        <v>4687</v>
      </c>
      <c r="U41" s="121" t="s">
        <v>4688</v>
      </c>
      <c r="V41" s="123">
        <v>8.7544225709879339E-2</v>
      </c>
    </row>
    <row r="42" spans="1:22">
      <c r="A42" s="87" t="s">
        <v>21</v>
      </c>
      <c r="B42" s="118" t="s">
        <v>740</v>
      </c>
      <c r="C42" s="116" t="s">
        <v>1861</v>
      </c>
      <c r="D42" s="116" t="s">
        <v>992</v>
      </c>
      <c r="E42" s="88">
        <v>198.87</v>
      </c>
      <c r="F42" s="116" t="s">
        <v>1018</v>
      </c>
      <c r="G42" s="83"/>
      <c r="H42" s="86">
        <v>12</v>
      </c>
      <c r="I42" s="99"/>
      <c r="J42" s="98" t="s">
        <v>1122</v>
      </c>
      <c r="K42" s="89" t="s">
        <v>345</v>
      </c>
      <c r="L42" s="89" t="s">
        <v>1250</v>
      </c>
      <c r="M42" s="89" t="s">
        <v>18</v>
      </c>
      <c r="N42" s="114">
        <v>51223</v>
      </c>
      <c r="O42" s="102" t="s">
        <v>346</v>
      </c>
      <c r="P42" s="114" t="s">
        <v>347</v>
      </c>
      <c r="Q42" s="115" t="s">
        <v>348</v>
      </c>
      <c r="R42" s="114" t="s">
        <v>349</v>
      </c>
      <c r="S42" s="87">
        <v>40161504</v>
      </c>
      <c r="T42" s="122" t="s">
        <v>4689</v>
      </c>
      <c r="U42" s="121" t="s">
        <v>4690</v>
      </c>
      <c r="V42" s="123">
        <v>0.27215821464211193</v>
      </c>
    </row>
    <row r="43" spans="1:22">
      <c r="A43" s="87" t="s">
        <v>21</v>
      </c>
      <c r="B43" s="118" t="s">
        <v>506</v>
      </c>
      <c r="C43" s="116" t="s">
        <v>1860</v>
      </c>
      <c r="D43" s="116" t="s">
        <v>769</v>
      </c>
      <c r="E43" s="88">
        <v>95.669026491975544</v>
      </c>
      <c r="F43" s="116" t="s">
        <v>1018</v>
      </c>
      <c r="G43" s="83"/>
      <c r="H43" s="86">
        <v>12</v>
      </c>
      <c r="I43" s="99"/>
      <c r="J43" s="98" t="s">
        <v>3199</v>
      </c>
      <c r="K43" s="89" t="s">
        <v>387</v>
      </c>
      <c r="L43" s="89" t="s">
        <v>18</v>
      </c>
      <c r="M43" s="89" t="s">
        <v>386</v>
      </c>
      <c r="N43" s="114">
        <v>51372</v>
      </c>
      <c r="O43" s="102" t="s">
        <v>388</v>
      </c>
      <c r="P43" s="114" t="s">
        <v>389</v>
      </c>
      <c r="Q43" s="115" t="s">
        <v>390</v>
      </c>
      <c r="R43" s="114" t="s">
        <v>391</v>
      </c>
      <c r="S43" s="87">
        <v>40161504</v>
      </c>
      <c r="T43" s="122" t="s">
        <v>4691</v>
      </c>
      <c r="U43" s="121" t="s">
        <v>4692</v>
      </c>
      <c r="V43" s="123">
        <v>0.39780459040188693</v>
      </c>
    </row>
    <row r="44" spans="1:22">
      <c r="A44" s="87" t="s">
        <v>21</v>
      </c>
      <c r="B44" s="118" t="s">
        <v>511</v>
      </c>
      <c r="C44" s="116" t="s">
        <v>1860</v>
      </c>
      <c r="D44" s="116" t="s">
        <v>511</v>
      </c>
      <c r="E44" s="88">
        <v>93.218438671236825</v>
      </c>
      <c r="F44" s="116" t="s">
        <v>1018</v>
      </c>
      <c r="G44" s="83"/>
      <c r="H44" s="86">
        <v>12</v>
      </c>
      <c r="I44" s="99"/>
      <c r="J44" s="98" t="s">
        <v>1019</v>
      </c>
      <c r="K44" s="89" t="s">
        <v>448</v>
      </c>
      <c r="L44" s="89" t="s">
        <v>5862</v>
      </c>
      <c r="M44" s="89" t="s">
        <v>447</v>
      </c>
      <c r="N44" s="89">
        <v>51393</v>
      </c>
      <c r="O44" s="102" t="s">
        <v>449</v>
      </c>
      <c r="P44" s="114" t="s">
        <v>5851</v>
      </c>
      <c r="Q44" s="115" t="s">
        <v>5850</v>
      </c>
      <c r="R44" s="114" t="s">
        <v>5849</v>
      </c>
      <c r="S44" s="87">
        <v>40161504</v>
      </c>
      <c r="T44" s="122" t="s">
        <v>4693</v>
      </c>
      <c r="U44" s="121" t="s">
        <v>4694</v>
      </c>
      <c r="V44" s="123">
        <v>0.34201215640025401</v>
      </c>
    </row>
    <row r="45" spans="1:22">
      <c r="A45" s="87" t="s">
        <v>21</v>
      </c>
      <c r="B45" s="118" t="s">
        <v>509</v>
      </c>
      <c r="C45" s="116" t="s">
        <v>1860</v>
      </c>
      <c r="D45" s="116" t="s">
        <v>772</v>
      </c>
      <c r="E45" s="88">
        <v>87.452349681263414</v>
      </c>
      <c r="F45" s="116" t="s">
        <v>1018</v>
      </c>
      <c r="G45" s="83"/>
      <c r="H45" s="86">
        <v>12</v>
      </c>
      <c r="I45" s="99"/>
      <c r="J45" s="98" t="s">
        <v>3200</v>
      </c>
      <c r="K45" s="89" t="s">
        <v>417</v>
      </c>
      <c r="L45" s="89" t="s">
        <v>18</v>
      </c>
      <c r="M45" s="89" t="s">
        <v>416</v>
      </c>
      <c r="N45" s="114">
        <v>51361</v>
      </c>
      <c r="O45" s="102" t="s">
        <v>418</v>
      </c>
      <c r="P45" s="114" t="s">
        <v>419</v>
      </c>
      <c r="Q45" s="115" t="s">
        <v>5876</v>
      </c>
      <c r="R45" s="114" t="s">
        <v>420</v>
      </c>
      <c r="S45" s="87">
        <v>40161504</v>
      </c>
      <c r="T45" s="122" t="s">
        <v>4695</v>
      </c>
      <c r="U45" s="121" t="s">
        <v>4696</v>
      </c>
      <c r="V45" s="123">
        <v>0.33021863376576249</v>
      </c>
    </row>
    <row r="46" spans="1:22">
      <c r="A46" s="87" t="s">
        <v>21</v>
      </c>
      <c r="B46" s="118" t="s">
        <v>528</v>
      </c>
      <c r="C46" s="116" t="s">
        <v>1860</v>
      </c>
      <c r="D46" s="116" t="s">
        <v>790</v>
      </c>
      <c r="E46" s="88">
        <v>87.452349681263414</v>
      </c>
      <c r="F46" s="116" t="s">
        <v>1018</v>
      </c>
      <c r="G46" s="83"/>
      <c r="H46" s="86">
        <v>12</v>
      </c>
      <c r="I46" s="99"/>
      <c r="J46" s="98" t="s">
        <v>3201</v>
      </c>
      <c r="K46" s="89">
        <v>2510908</v>
      </c>
      <c r="L46" s="89" t="s">
        <v>18</v>
      </c>
      <c r="M46" s="89" t="s">
        <v>392</v>
      </c>
      <c r="N46" s="114">
        <v>51036</v>
      </c>
      <c r="O46" s="102" t="s">
        <v>393</v>
      </c>
      <c r="P46" s="114" t="s">
        <v>394</v>
      </c>
      <c r="Q46" s="115" t="s">
        <v>395</v>
      </c>
      <c r="R46" s="114" t="s">
        <v>396</v>
      </c>
      <c r="S46" s="87">
        <v>40161504</v>
      </c>
      <c r="T46" s="122" t="s">
        <v>4697</v>
      </c>
      <c r="U46" s="121" t="s">
        <v>4698</v>
      </c>
      <c r="V46" s="123">
        <v>0.30980676766760412</v>
      </c>
    </row>
    <row r="47" spans="1:22" ht="14.4" customHeight="1">
      <c r="A47" s="87" t="s">
        <v>21</v>
      </c>
      <c r="B47" s="118" t="s">
        <v>562</v>
      </c>
      <c r="C47" s="116" t="s">
        <v>1860</v>
      </c>
      <c r="D47" s="116" t="s">
        <v>821</v>
      </c>
      <c r="E47" s="88">
        <v>93.218438671236825</v>
      </c>
      <c r="F47" s="116" t="s">
        <v>1018</v>
      </c>
      <c r="G47" s="83"/>
      <c r="H47" s="86">
        <v>12</v>
      </c>
      <c r="I47" s="99"/>
      <c r="J47" s="98" t="s">
        <v>3202</v>
      </c>
      <c r="K47" s="89" t="s">
        <v>1726</v>
      </c>
      <c r="L47" s="89" t="s">
        <v>18</v>
      </c>
      <c r="M47" s="89" t="s">
        <v>1164</v>
      </c>
      <c r="N47" s="114">
        <v>57502</v>
      </c>
      <c r="O47" s="102" t="s">
        <v>4495</v>
      </c>
      <c r="P47" s="114" t="s">
        <v>1535</v>
      </c>
      <c r="Q47" s="115" t="s">
        <v>1293</v>
      </c>
      <c r="R47" s="114" t="s">
        <v>1410</v>
      </c>
      <c r="S47" s="87">
        <v>40161504</v>
      </c>
      <c r="T47" s="122" t="s">
        <v>4699</v>
      </c>
      <c r="U47" s="121" t="s">
        <v>4700</v>
      </c>
      <c r="V47" s="123">
        <v>0.29120928966705978</v>
      </c>
    </row>
    <row r="48" spans="1:22">
      <c r="A48" s="87" t="s">
        <v>21</v>
      </c>
      <c r="B48" s="118" t="s">
        <v>508</v>
      </c>
      <c r="C48" s="116" t="s">
        <v>1860</v>
      </c>
      <c r="D48" s="116" t="s">
        <v>771</v>
      </c>
      <c r="E48" s="88">
        <v>87.452349681263414</v>
      </c>
      <c r="F48" s="116" t="s">
        <v>1018</v>
      </c>
      <c r="G48" s="83"/>
      <c r="H48" s="86">
        <v>12</v>
      </c>
      <c r="I48" s="99"/>
      <c r="J48" s="98" t="s">
        <v>3114</v>
      </c>
      <c r="K48" s="89" t="s">
        <v>381</v>
      </c>
      <c r="L48" s="89" t="s">
        <v>5877</v>
      </c>
      <c r="M48" s="89" t="s">
        <v>380</v>
      </c>
      <c r="N48" s="114">
        <v>51516</v>
      </c>
      <c r="O48" s="102" t="s">
        <v>382</v>
      </c>
      <c r="P48" s="114" t="s">
        <v>383</v>
      </c>
      <c r="Q48" s="115" t="s">
        <v>384</v>
      </c>
      <c r="R48" s="114" t="s">
        <v>385</v>
      </c>
      <c r="S48" s="87">
        <v>40161504</v>
      </c>
      <c r="T48" s="122" t="s">
        <v>4701</v>
      </c>
      <c r="U48" s="121" t="s">
        <v>4702</v>
      </c>
      <c r="V48" s="123">
        <v>0.32658985757053433</v>
      </c>
    </row>
    <row r="49" spans="1:22">
      <c r="A49" s="87" t="s">
        <v>21</v>
      </c>
      <c r="B49" s="118" t="s">
        <v>729</v>
      </c>
      <c r="C49" s="116" t="s">
        <v>1861</v>
      </c>
      <c r="D49" s="116" t="s">
        <v>981</v>
      </c>
      <c r="E49" s="88">
        <v>111.86</v>
      </c>
      <c r="F49" s="116" t="s">
        <v>1018</v>
      </c>
      <c r="G49" s="83"/>
      <c r="H49" s="86">
        <v>12</v>
      </c>
      <c r="I49" s="99"/>
      <c r="J49" s="98" t="s">
        <v>3115</v>
      </c>
      <c r="K49" s="89">
        <v>4648378</v>
      </c>
      <c r="L49" s="89" t="s">
        <v>450</v>
      </c>
      <c r="M49" s="89" t="s">
        <v>18</v>
      </c>
      <c r="N49" s="114">
        <v>51347</v>
      </c>
      <c r="O49" s="102" t="s">
        <v>1847</v>
      </c>
      <c r="P49" s="114" t="s">
        <v>4408</v>
      </c>
      <c r="Q49" s="115" t="s">
        <v>1384</v>
      </c>
      <c r="R49" s="114" t="s">
        <v>5852</v>
      </c>
      <c r="S49" s="87">
        <v>40161504</v>
      </c>
      <c r="T49" s="122" t="s">
        <v>4703</v>
      </c>
      <c r="U49" s="121" t="s">
        <v>4704</v>
      </c>
      <c r="V49" s="123">
        <v>0.31388914088723574</v>
      </c>
    </row>
    <row r="50" spans="1:22">
      <c r="A50" s="87" t="s">
        <v>21</v>
      </c>
      <c r="B50" s="118" t="s">
        <v>633</v>
      </c>
      <c r="C50" s="116" t="s">
        <v>1860</v>
      </c>
      <c r="D50" s="116" t="s">
        <v>887</v>
      </c>
      <c r="E50" s="88">
        <v>102.51</v>
      </c>
      <c r="F50" s="116" t="s">
        <v>1018</v>
      </c>
      <c r="G50" s="83"/>
      <c r="H50" s="86">
        <v>12</v>
      </c>
      <c r="I50" s="99"/>
      <c r="J50" s="98" t="s">
        <v>3116</v>
      </c>
      <c r="K50" s="89" t="s">
        <v>1750</v>
      </c>
      <c r="L50" s="89" t="s">
        <v>18</v>
      </c>
      <c r="M50" s="89" t="s">
        <v>1203</v>
      </c>
      <c r="N50" s="114">
        <v>51034</v>
      </c>
      <c r="O50" s="102" t="s">
        <v>4410</v>
      </c>
      <c r="P50" s="114" t="s">
        <v>451</v>
      </c>
      <c r="Q50" s="115" t="s">
        <v>452</v>
      </c>
      <c r="R50" s="89" t="s">
        <v>453</v>
      </c>
      <c r="S50" s="87">
        <v>40161504</v>
      </c>
      <c r="T50" s="122" t="s">
        <v>4705</v>
      </c>
      <c r="U50" s="121" t="s">
        <v>4706</v>
      </c>
      <c r="V50" s="123">
        <v>0.30708518552118297</v>
      </c>
    </row>
    <row r="51" spans="1:22">
      <c r="A51" s="87" t="s">
        <v>21</v>
      </c>
      <c r="B51" s="118" t="s">
        <v>3436</v>
      </c>
      <c r="C51" s="116" t="s">
        <v>1862</v>
      </c>
      <c r="D51" s="103" t="s">
        <v>3518</v>
      </c>
      <c r="E51" s="88">
        <v>250.12</v>
      </c>
      <c r="F51" s="116" t="s">
        <v>1018</v>
      </c>
      <c r="G51" s="108"/>
      <c r="H51" s="86">
        <v>12</v>
      </c>
      <c r="I51" s="124"/>
      <c r="J51" s="108" t="s">
        <v>4270</v>
      </c>
      <c r="K51" s="114">
        <v>2701800009</v>
      </c>
      <c r="L51" s="89" t="s">
        <v>3942</v>
      </c>
      <c r="M51" s="89" t="s">
        <v>18</v>
      </c>
      <c r="N51" s="114" t="s">
        <v>3943</v>
      </c>
      <c r="O51" s="102" t="s">
        <v>3944</v>
      </c>
      <c r="P51" s="114" t="s">
        <v>3945</v>
      </c>
      <c r="Q51" s="115" t="s">
        <v>18</v>
      </c>
      <c r="R51" s="114" t="s">
        <v>3946</v>
      </c>
      <c r="S51" s="87">
        <v>40161504</v>
      </c>
      <c r="T51" s="122" t="s">
        <v>5545</v>
      </c>
      <c r="U51" s="121">
        <v>10076333119341</v>
      </c>
      <c r="V51" s="123">
        <v>0.49090909090909091</v>
      </c>
    </row>
    <row r="52" spans="1:22">
      <c r="A52" s="87" t="s">
        <v>21</v>
      </c>
      <c r="B52" s="118" t="s">
        <v>761</v>
      </c>
      <c r="C52" s="116" t="s">
        <v>1860</v>
      </c>
      <c r="D52" s="116" t="s">
        <v>1012</v>
      </c>
      <c r="E52" s="88">
        <v>144.65</v>
      </c>
      <c r="F52" s="116" t="s">
        <v>1018</v>
      </c>
      <c r="G52" s="83"/>
      <c r="H52" s="86">
        <v>12</v>
      </c>
      <c r="I52" s="99"/>
      <c r="J52" s="98" t="s">
        <v>3257</v>
      </c>
      <c r="K52" s="89" t="s">
        <v>293</v>
      </c>
      <c r="L52" s="89" t="s">
        <v>1263</v>
      </c>
      <c r="M52" s="89" t="s">
        <v>18</v>
      </c>
      <c r="N52" s="114">
        <v>57064</v>
      </c>
      <c r="O52" s="102" t="s">
        <v>294</v>
      </c>
      <c r="P52" s="114" t="s">
        <v>295</v>
      </c>
      <c r="Q52" s="115" t="s">
        <v>296</v>
      </c>
      <c r="R52" s="114" t="s">
        <v>297</v>
      </c>
      <c r="S52" s="87">
        <v>40161504</v>
      </c>
      <c r="T52" s="122" t="s">
        <v>4707</v>
      </c>
      <c r="U52" s="121" t="s">
        <v>4708</v>
      </c>
      <c r="V52" s="123">
        <v>7.5750703075387824E-2</v>
      </c>
    </row>
    <row r="53" spans="1:22">
      <c r="A53" s="87" t="s">
        <v>21</v>
      </c>
      <c r="B53" s="118" t="s">
        <v>583</v>
      </c>
      <c r="C53" s="116" t="s">
        <v>1860</v>
      </c>
      <c r="D53" s="116" t="s">
        <v>840</v>
      </c>
      <c r="E53" s="88">
        <v>123.12</v>
      </c>
      <c r="F53" s="116" t="s">
        <v>1018</v>
      </c>
      <c r="G53" s="83"/>
      <c r="H53" s="86">
        <v>12</v>
      </c>
      <c r="I53" s="99"/>
      <c r="J53" s="98" t="s">
        <v>3203</v>
      </c>
      <c r="K53" s="89">
        <v>55594651</v>
      </c>
      <c r="L53" s="89" t="s">
        <v>1174</v>
      </c>
      <c r="M53" s="89" t="s">
        <v>18</v>
      </c>
      <c r="N53" s="114">
        <v>57674</v>
      </c>
      <c r="O53" s="102" t="s">
        <v>305</v>
      </c>
      <c r="P53" s="114" t="s">
        <v>306</v>
      </c>
      <c r="Q53" s="115" t="s">
        <v>307</v>
      </c>
      <c r="R53" s="114" t="s">
        <v>308</v>
      </c>
      <c r="S53" s="87">
        <v>40161504</v>
      </c>
      <c r="T53" s="122" t="s">
        <v>4709</v>
      </c>
      <c r="U53" s="121" t="s">
        <v>4710</v>
      </c>
      <c r="V53" s="123">
        <v>6.6225165562913899E-2</v>
      </c>
    </row>
    <row r="54" spans="1:22">
      <c r="A54" s="87" t="s">
        <v>21</v>
      </c>
      <c r="B54" s="118" t="s">
        <v>3327</v>
      </c>
      <c r="C54" s="116" t="s">
        <v>1861</v>
      </c>
      <c r="D54" s="103" t="s">
        <v>3501</v>
      </c>
      <c r="E54" s="88">
        <v>131.25</v>
      </c>
      <c r="F54" s="116" t="s">
        <v>1018</v>
      </c>
      <c r="G54" s="108"/>
      <c r="H54" s="86">
        <v>12</v>
      </c>
      <c r="I54" s="124"/>
      <c r="J54" s="108" t="s">
        <v>4180</v>
      </c>
      <c r="K54" s="114" t="s">
        <v>3570</v>
      </c>
      <c r="L54" s="89" t="s">
        <v>3571</v>
      </c>
      <c r="M54" s="89" t="s">
        <v>18</v>
      </c>
      <c r="N54" s="114">
        <v>57512</v>
      </c>
      <c r="O54" s="102" t="s">
        <v>3572</v>
      </c>
      <c r="P54" s="114" t="s">
        <v>3573</v>
      </c>
      <c r="Q54" s="115" t="s">
        <v>3574</v>
      </c>
      <c r="R54" s="114" t="s">
        <v>3575</v>
      </c>
      <c r="S54" s="87">
        <v>40161504</v>
      </c>
      <c r="T54" s="122" t="s">
        <v>5546</v>
      </c>
      <c r="U54" s="121">
        <v>10076333119365</v>
      </c>
      <c r="V54" s="123">
        <v>7.9545454545454544E-2</v>
      </c>
    </row>
    <row r="55" spans="1:22">
      <c r="A55" s="87" t="s">
        <v>21</v>
      </c>
      <c r="B55" s="118" t="s">
        <v>696</v>
      </c>
      <c r="C55" s="116" t="s">
        <v>1860</v>
      </c>
      <c r="D55" s="116" t="s">
        <v>948</v>
      </c>
      <c r="E55" s="88">
        <v>141.94999999999999</v>
      </c>
      <c r="F55" s="116" t="s">
        <v>1018</v>
      </c>
      <c r="G55" s="83"/>
      <c r="H55" s="86">
        <v>12</v>
      </c>
      <c r="I55" s="99"/>
      <c r="J55" s="98" t="s">
        <v>1140</v>
      </c>
      <c r="K55" s="89" t="s">
        <v>337</v>
      </c>
      <c r="L55" s="89" t="s">
        <v>1240</v>
      </c>
      <c r="M55" s="89" t="s">
        <v>18</v>
      </c>
      <c r="N55" s="114">
        <v>57327</v>
      </c>
      <c r="O55" s="102" t="s">
        <v>338</v>
      </c>
      <c r="P55" s="114" t="s">
        <v>339</v>
      </c>
      <c r="Q55" s="115" t="s">
        <v>18</v>
      </c>
      <c r="R55" s="114" t="s">
        <v>340</v>
      </c>
      <c r="S55" s="87">
        <v>40161504</v>
      </c>
      <c r="T55" s="122" t="s">
        <v>4711</v>
      </c>
      <c r="U55" s="121" t="s">
        <v>4712</v>
      </c>
      <c r="V55" s="123">
        <v>8.5276240587861735E-2</v>
      </c>
    </row>
    <row r="56" spans="1:22">
      <c r="A56" s="87" t="s">
        <v>21</v>
      </c>
      <c r="B56" s="118" t="s">
        <v>659</v>
      </c>
      <c r="C56" s="116" t="s">
        <v>1860</v>
      </c>
      <c r="D56" s="116" t="s">
        <v>913</v>
      </c>
      <c r="E56" s="88">
        <v>132.16999999999999</v>
      </c>
      <c r="F56" s="116" t="s">
        <v>1018</v>
      </c>
      <c r="G56" s="83"/>
      <c r="H56" s="86">
        <v>12</v>
      </c>
      <c r="I56" s="99"/>
      <c r="J56" s="98" t="s">
        <v>1088</v>
      </c>
      <c r="K56" s="89" t="s">
        <v>313</v>
      </c>
      <c r="L56" s="89" t="s">
        <v>1226</v>
      </c>
      <c r="M56" s="89" t="s">
        <v>18</v>
      </c>
      <c r="N56" s="114">
        <v>57203</v>
      </c>
      <c r="O56" s="102" t="s">
        <v>309</v>
      </c>
      <c r="P56" s="114" t="s">
        <v>310</v>
      </c>
      <c r="Q56" s="115" t="s">
        <v>311</v>
      </c>
      <c r="R56" s="114" t="s">
        <v>312</v>
      </c>
      <c r="S56" s="87">
        <v>40161504</v>
      </c>
      <c r="T56" s="122" t="s">
        <v>4713</v>
      </c>
      <c r="U56" s="121" t="s">
        <v>4714</v>
      </c>
      <c r="V56" s="123">
        <v>9.4348181075932139E-2</v>
      </c>
    </row>
    <row r="57" spans="1:22">
      <c r="A57" s="87" t="s">
        <v>21</v>
      </c>
      <c r="B57" s="118" t="s">
        <v>1955</v>
      </c>
      <c r="C57" s="116" t="s">
        <v>1861</v>
      </c>
      <c r="D57" s="103" t="s">
        <v>2152</v>
      </c>
      <c r="E57" s="88">
        <v>169.43</v>
      </c>
      <c r="F57" s="116" t="s">
        <v>1018</v>
      </c>
      <c r="G57" s="83"/>
      <c r="H57" s="86">
        <v>12</v>
      </c>
      <c r="I57" s="99"/>
      <c r="J57" s="98" t="s">
        <v>2323</v>
      </c>
      <c r="K57" s="114">
        <v>11427509208</v>
      </c>
      <c r="L57" s="89" t="s">
        <v>2507</v>
      </c>
      <c r="M57" s="89" t="s">
        <v>18</v>
      </c>
      <c r="N57" s="114">
        <v>57303</v>
      </c>
      <c r="O57" s="102" t="s">
        <v>2612</v>
      </c>
      <c r="P57" s="114" t="s">
        <v>4381</v>
      </c>
      <c r="Q57" s="115" t="s">
        <v>4446</v>
      </c>
      <c r="R57" s="114" t="s">
        <v>4382</v>
      </c>
      <c r="S57" s="87">
        <v>40161504</v>
      </c>
      <c r="T57" s="122" t="s">
        <v>4715</v>
      </c>
      <c r="U57" s="121" t="s">
        <v>4716</v>
      </c>
      <c r="V57" s="123">
        <v>0.12111040551573982</v>
      </c>
    </row>
    <row r="58" spans="1:22">
      <c r="A58" s="87" t="s">
        <v>21</v>
      </c>
      <c r="B58" s="118" t="s">
        <v>563</v>
      </c>
      <c r="C58" s="116" t="s">
        <v>1860</v>
      </c>
      <c r="D58" s="116" t="s">
        <v>822</v>
      </c>
      <c r="E58" s="88">
        <v>107.3</v>
      </c>
      <c r="F58" s="116" t="s">
        <v>1018</v>
      </c>
      <c r="G58" s="83"/>
      <c r="H58" s="86">
        <v>12</v>
      </c>
      <c r="I58" s="99"/>
      <c r="J58" s="98" t="s">
        <v>3204</v>
      </c>
      <c r="K58" s="89">
        <v>650315</v>
      </c>
      <c r="L58" s="89" t="s">
        <v>5878</v>
      </c>
      <c r="M58" s="89" t="s">
        <v>432</v>
      </c>
      <c r="N58" s="114">
        <v>57082</v>
      </c>
      <c r="O58" s="102" t="s">
        <v>433</v>
      </c>
      <c r="P58" s="114" t="s">
        <v>434</v>
      </c>
      <c r="Q58" s="115" t="s">
        <v>435</v>
      </c>
      <c r="R58" s="114" t="s">
        <v>436</v>
      </c>
      <c r="S58" s="87">
        <v>40161504</v>
      </c>
      <c r="T58" s="122" t="s">
        <v>4717</v>
      </c>
      <c r="U58" s="121" t="s">
        <v>4718</v>
      </c>
      <c r="V58" s="123">
        <v>6.4410777465299815E-2</v>
      </c>
    </row>
    <row r="59" spans="1:22">
      <c r="A59" s="87" t="s">
        <v>21</v>
      </c>
      <c r="B59" s="118" t="s">
        <v>2049</v>
      </c>
      <c r="C59" s="116" t="s">
        <v>1862</v>
      </c>
      <c r="D59" s="103" t="s">
        <v>2242</v>
      </c>
      <c r="E59" s="88">
        <v>227.36</v>
      </c>
      <c r="F59" s="116" t="s">
        <v>1018</v>
      </c>
      <c r="G59" s="85"/>
      <c r="H59" s="86">
        <v>12</v>
      </c>
      <c r="I59" s="99"/>
      <c r="J59" s="98" t="s">
        <v>2347</v>
      </c>
      <c r="K59" s="114" t="s">
        <v>2473</v>
      </c>
      <c r="L59" s="89" t="s">
        <v>2534</v>
      </c>
      <c r="M59" s="89" t="s">
        <v>18</v>
      </c>
      <c r="N59" s="114">
        <v>51228</v>
      </c>
      <c r="O59" s="102" t="s">
        <v>1848</v>
      </c>
      <c r="P59" s="114" t="s">
        <v>2837</v>
      </c>
      <c r="Q59" s="115" t="s">
        <v>4383</v>
      </c>
      <c r="R59" s="114" t="s">
        <v>3019</v>
      </c>
      <c r="S59" s="87">
        <v>40161504</v>
      </c>
      <c r="T59" s="122" t="s">
        <v>5175</v>
      </c>
      <c r="U59" s="121" t="s">
        <v>5176</v>
      </c>
      <c r="V59" s="123">
        <v>0.31388914088723574</v>
      </c>
    </row>
    <row r="60" spans="1:22" ht="14.4" customHeight="1">
      <c r="A60" s="87" t="s">
        <v>21</v>
      </c>
      <c r="B60" s="118" t="s">
        <v>758</v>
      </c>
      <c r="C60" s="116" t="s">
        <v>1861</v>
      </c>
      <c r="D60" s="116" t="s">
        <v>1009</v>
      </c>
      <c r="E60" s="88">
        <v>140.63999999999999</v>
      </c>
      <c r="F60" s="116" t="s">
        <v>1018</v>
      </c>
      <c r="G60" s="83"/>
      <c r="H60" s="86">
        <v>12</v>
      </c>
      <c r="I60" s="99"/>
      <c r="J60" s="98" t="s">
        <v>1134</v>
      </c>
      <c r="K60" s="89">
        <v>1275810</v>
      </c>
      <c r="L60" s="89" t="s">
        <v>1261</v>
      </c>
      <c r="M60" s="89" t="s">
        <v>18</v>
      </c>
      <c r="N60" s="114">
        <v>57021</v>
      </c>
      <c r="O60" s="102" t="s">
        <v>341</v>
      </c>
      <c r="P60" s="114" t="s">
        <v>342</v>
      </c>
      <c r="Q60" s="115" t="s">
        <v>4447</v>
      </c>
      <c r="R60" s="114" t="s">
        <v>344</v>
      </c>
      <c r="S60" s="87">
        <v>40161504</v>
      </c>
      <c r="T60" s="122" t="s">
        <v>4719</v>
      </c>
      <c r="U60" s="121" t="s">
        <v>4720</v>
      </c>
      <c r="V60" s="123">
        <v>9.4348181075932139E-2</v>
      </c>
    </row>
    <row r="61" spans="1:22">
      <c r="A61" s="87" t="s">
        <v>21</v>
      </c>
      <c r="B61" s="118" t="s">
        <v>707</v>
      </c>
      <c r="C61" s="116" t="s">
        <v>1860</v>
      </c>
      <c r="D61" s="116" t="s">
        <v>959</v>
      </c>
      <c r="E61" s="88">
        <v>114.85</v>
      </c>
      <c r="F61" s="116" t="s">
        <v>1018</v>
      </c>
      <c r="G61" s="83"/>
      <c r="H61" s="86">
        <v>12</v>
      </c>
      <c r="I61" s="99"/>
      <c r="J61" s="98" t="s">
        <v>3205</v>
      </c>
      <c r="K61" s="89">
        <v>6437412</v>
      </c>
      <c r="L61" s="89" t="s">
        <v>5860</v>
      </c>
      <c r="M61" s="89" t="s">
        <v>1239</v>
      </c>
      <c r="N61" s="114">
        <v>51069</v>
      </c>
      <c r="O61" s="102" t="s">
        <v>18</v>
      </c>
      <c r="P61" s="114" t="s">
        <v>1623</v>
      </c>
      <c r="Q61" s="115" t="s">
        <v>1370</v>
      </c>
      <c r="R61" s="114" t="s">
        <v>1490</v>
      </c>
      <c r="S61" s="87">
        <v>40161504</v>
      </c>
      <c r="T61" s="122" t="s">
        <v>4721</v>
      </c>
      <c r="U61" s="121" t="s">
        <v>4722</v>
      </c>
      <c r="V61" s="123">
        <v>0.38192869454776374</v>
      </c>
    </row>
    <row r="62" spans="1:22">
      <c r="A62" s="87" t="s">
        <v>21</v>
      </c>
      <c r="B62" s="118" t="s">
        <v>756</v>
      </c>
      <c r="C62" s="116" t="s">
        <v>1861</v>
      </c>
      <c r="D62" s="116" t="s">
        <v>1007</v>
      </c>
      <c r="E62" s="88">
        <v>120.47</v>
      </c>
      <c r="F62" s="116" t="s">
        <v>1018</v>
      </c>
      <c r="G62" s="83"/>
      <c r="H62" s="86">
        <v>12</v>
      </c>
      <c r="I62" s="99"/>
      <c r="J62" s="98" t="s">
        <v>3206</v>
      </c>
      <c r="K62" s="89">
        <v>90536362</v>
      </c>
      <c r="L62" s="89" t="s">
        <v>5879</v>
      </c>
      <c r="M62" s="89" t="s">
        <v>1260</v>
      </c>
      <c r="N62" s="114">
        <v>57033</v>
      </c>
      <c r="O62" s="102" t="s">
        <v>4496</v>
      </c>
      <c r="P62" s="114" t="s">
        <v>5880</v>
      </c>
      <c r="Q62" s="115" t="s">
        <v>303</v>
      </c>
      <c r="R62" s="114" t="s">
        <v>304</v>
      </c>
      <c r="S62" s="87">
        <v>40161504</v>
      </c>
      <c r="T62" s="122" t="s">
        <v>4723</v>
      </c>
      <c r="U62" s="121" t="s">
        <v>4724</v>
      </c>
      <c r="V62" s="123">
        <v>7.5750703075387824E-2</v>
      </c>
    </row>
    <row r="63" spans="1:22">
      <c r="A63" s="87" t="s">
        <v>21</v>
      </c>
      <c r="B63" s="118" t="s">
        <v>516</v>
      </c>
      <c r="C63" s="116" t="s">
        <v>1860</v>
      </c>
      <c r="D63" s="116" t="s">
        <v>779</v>
      </c>
      <c r="E63" s="88">
        <v>95.669026491975544</v>
      </c>
      <c r="F63" s="116" t="s">
        <v>1018</v>
      </c>
      <c r="G63" s="83"/>
      <c r="H63" s="86">
        <v>12</v>
      </c>
      <c r="I63" s="99"/>
      <c r="J63" s="98" t="s">
        <v>3117</v>
      </c>
      <c r="K63" s="89">
        <v>542957</v>
      </c>
      <c r="L63" s="89" t="s">
        <v>5881</v>
      </c>
      <c r="M63" s="89" t="s">
        <v>366</v>
      </c>
      <c r="N63" s="114">
        <v>51085</v>
      </c>
      <c r="O63" s="102" t="s">
        <v>367</v>
      </c>
      <c r="P63" s="114" t="s">
        <v>368</v>
      </c>
      <c r="Q63" s="115" t="s">
        <v>369</v>
      </c>
      <c r="R63" s="114" t="s">
        <v>370</v>
      </c>
      <c r="S63" s="87">
        <v>40161504</v>
      </c>
      <c r="T63" s="122" t="s">
        <v>4725</v>
      </c>
      <c r="U63" s="121" t="s">
        <v>4726</v>
      </c>
      <c r="V63" s="123">
        <v>0.4672049351356255</v>
      </c>
    </row>
    <row r="64" spans="1:22">
      <c r="A64" s="87" t="s">
        <v>21</v>
      </c>
      <c r="B64" s="118" t="s">
        <v>1958</v>
      </c>
      <c r="C64" s="116" t="s">
        <v>1861</v>
      </c>
      <c r="D64" s="103" t="s">
        <v>2155</v>
      </c>
      <c r="E64" s="88">
        <v>114.34</v>
      </c>
      <c r="F64" s="116" t="s">
        <v>1018</v>
      </c>
      <c r="G64" s="83"/>
      <c r="H64" s="86">
        <v>12</v>
      </c>
      <c r="I64" s="99"/>
      <c r="J64" s="98" t="s">
        <v>2324</v>
      </c>
      <c r="K64" s="114">
        <v>6439354</v>
      </c>
      <c r="L64" s="89" t="s">
        <v>18</v>
      </c>
      <c r="M64" s="89" t="s">
        <v>18</v>
      </c>
      <c r="N64" s="114">
        <v>51626</v>
      </c>
      <c r="O64" s="102" t="s">
        <v>2613</v>
      </c>
      <c r="P64" s="114" t="s">
        <v>2762</v>
      </c>
      <c r="Q64" s="115" t="s">
        <v>4384</v>
      </c>
      <c r="R64" s="114" t="s">
        <v>18</v>
      </c>
      <c r="S64" s="87">
        <v>40161504</v>
      </c>
      <c r="T64" s="122" t="s">
        <v>4727</v>
      </c>
      <c r="U64" s="121" t="s">
        <v>4728</v>
      </c>
      <c r="V64" s="123">
        <v>0.39508300825546583</v>
      </c>
    </row>
    <row r="65" spans="1:22">
      <c r="A65" s="87" t="s">
        <v>21</v>
      </c>
      <c r="B65" s="118" t="s">
        <v>512</v>
      </c>
      <c r="C65" s="116" t="s">
        <v>1860</v>
      </c>
      <c r="D65" s="116" t="s">
        <v>512</v>
      </c>
      <c r="E65" s="88">
        <v>87.452349681263414</v>
      </c>
      <c r="F65" s="116" t="s">
        <v>1018</v>
      </c>
      <c r="G65" s="83"/>
      <c r="H65" s="86">
        <v>12</v>
      </c>
      <c r="I65" s="99"/>
      <c r="J65" s="98" t="s">
        <v>3118</v>
      </c>
      <c r="K65" s="89" t="s">
        <v>427</v>
      </c>
      <c r="L65" s="89" t="s">
        <v>5882</v>
      </c>
      <c r="M65" s="89" t="s">
        <v>426</v>
      </c>
      <c r="N65" s="114">
        <v>51365</v>
      </c>
      <c r="O65" s="102" t="s">
        <v>428</v>
      </c>
      <c r="P65" s="114" t="s">
        <v>429</v>
      </c>
      <c r="Q65" s="115" t="s">
        <v>430</v>
      </c>
      <c r="R65" s="114" t="s">
        <v>431</v>
      </c>
      <c r="S65" s="87">
        <v>40161504</v>
      </c>
      <c r="T65" s="122" t="s">
        <v>4729</v>
      </c>
      <c r="U65" s="121" t="s">
        <v>4730</v>
      </c>
      <c r="V65" s="123">
        <v>0.25537512473918167</v>
      </c>
    </row>
    <row r="66" spans="1:22">
      <c r="A66" s="87" t="s">
        <v>21</v>
      </c>
      <c r="B66" s="118" t="s">
        <v>505</v>
      </c>
      <c r="C66" s="116" t="s">
        <v>1860</v>
      </c>
      <c r="D66" s="116" t="s">
        <v>505</v>
      </c>
      <c r="E66" s="88">
        <v>87.452349681263414</v>
      </c>
      <c r="F66" s="116" t="s">
        <v>1018</v>
      </c>
      <c r="G66" s="83"/>
      <c r="H66" s="86">
        <v>12</v>
      </c>
      <c r="I66" s="99"/>
      <c r="J66" s="104" t="s">
        <v>3166</v>
      </c>
      <c r="K66" s="89" t="s">
        <v>398</v>
      </c>
      <c r="L66" s="89" t="s">
        <v>5882</v>
      </c>
      <c r="M66" s="89" t="s">
        <v>397</v>
      </c>
      <c r="N66" s="114">
        <v>51356</v>
      </c>
      <c r="O66" s="102" t="s">
        <v>399</v>
      </c>
      <c r="P66" s="114" t="s">
        <v>400</v>
      </c>
      <c r="Q66" s="115" t="s">
        <v>401</v>
      </c>
      <c r="R66" s="114" t="s">
        <v>402</v>
      </c>
      <c r="S66" s="87">
        <v>40161504</v>
      </c>
      <c r="T66" s="122" t="s">
        <v>4731</v>
      </c>
      <c r="U66" s="121" t="s">
        <v>4732</v>
      </c>
      <c r="V66" s="123">
        <v>0.25991109498321685</v>
      </c>
    </row>
    <row r="67" spans="1:22">
      <c r="A67" s="87" t="s">
        <v>21</v>
      </c>
      <c r="B67" s="118" t="s">
        <v>514</v>
      </c>
      <c r="C67" s="116" t="s">
        <v>1860</v>
      </c>
      <c r="D67" s="116" t="s">
        <v>514</v>
      </c>
      <c r="E67" s="88">
        <v>87.452349681263414</v>
      </c>
      <c r="F67" s="116" t="s">
        <v>1018</v>
      </c>
      <c r="G67" s="83"/>
      <c r="H67" s="86">
        <v>12</v>
      </c>
      <c r="I67" s="99"/>
      <c r="J67" s="98" t="s">
        <v>3258</v>
      </c>
      <c r="K67" s="89">
        <v>8484246</v>
      </c>
      <c r="L67" s="89" t="s">
        <v>18</v>
      </c>
      <c r="M67" s="89" t="s">
        <v>437</v>
      </c>
      <c r="N67" s="114">
        <v>57145</v>
      </c>
      <c r="O67" s="102" t="s">
        <v>438</v>
      </c>
      <c r="P67" s="114" t="s">
        <v>439</v>
      </c>
      <c r="Q67" s="115" t="s">
        <v>440</v>
      </c>
      <c r="R67" s="114" t="s">
        <v>441</v>
      </c>
      <c r="S67" s="87">
        <v>40161504</v>
      </c>
      <c r="T67" s="122" t="s">
        <v>4733</v>
      </c>
      <c r="U67" s="121" t="s">
        <v>4734</v>
      </c>
      <c r="V67" s="123">
        <v>9.9791345368774376E-2</v>
      </c>
    </row>
    <row r="68" spans="1:22">
      <c r="A68" s="87" t="s">
        <v>21</v>
      </c>
      <c r="B68" s="118" t="s">
        <v>517</v>
      </c>
      <c r="C68" s="116" t="s">
        <v>1860</v>
      </c>
      <c r="D68" s="116" t="s">
        <v>780</v>
      </c>
      <c r="E68" s="88">
        <v>87.452349681263414</v>
      </c>
      <c r="F68" s="116" t="s">
        <v>1018</v>
      </c>
      <c r="G68" s="83"/>
      <c r="H68" s="86">
        <v>12</v>
      </c>
      <c r="I68" s="99"/>
      <c r="J68" s="98" t="s">
        <v>3259</v>
      </c>
      <c r="K68" s="89">
        <v>12339995</v>
      </c>
      <c r="L68" s="89" t="s">
        <v>5883</v>
      </c>
      <c r="M68" s="89" t="s">
        <v>403</v>
      </c>
      <c r="N68" s="114">
        <v>51394</v>
      </c>
      <c r="O68" s="102" t="s">
        <v>404</v>
      </c>
      <c r="P68" s="114" t="s">
        <v>405</v>
      </c>
      <c r="Q68" s="115" t="s">
        <v>406</v>
      </c>
      <c r="R68" s="114" t="s">
        <v>407</v>
      </c>
      <c r="S68" s="87">
        <v>40161504</v>
      </c>
      <c r="T68" s="122" t="s">
        <v>4735</v>
      </c>
      <c r="U68" s="121" t="s">
        <v>4736</v>
      </c>
      <c r="V68" s="123">
        <v>0.22362333303093529</v>
      </c>
    </row>
    <row r="69" spans="1:22">
      <c r="A69" s="87" t="s">
        <v>21</v>
      </c>
      <c r="B69" s="118" t="s">
        <v>763</v>
      </c>
      <c r="C69" s="116" t="s">
        <v>1860</v>
      </c>
      <c r="D69" s="116" t="s">
        <v>1014</v>
      </c>
      <c r="E69" s="88">
        <v>93.218438671236825</v>
      </c>
      <c r="F69" s="116" t="s">
        <v>1018</v>
      </c>
      <c r="G69" s="83"/>
      <c r="H69" s="86">
        <v>12</v>
      </c>
      <c r="I69" s="99"/>
      <c r="J69" s="98" t="s">
        <v>3207</v>
      </c>
      <c r="K69" s="89" t="s">
        <v>1700</v>
      </c>
      <c r="L69" s="89" t="s">
        <v>1823</v>
      </c>
      <c r="M69" s="89" t="s">
        <v>18</v>
      </c>
      <c r="N69" s="114">
        <v>51334</v>
      </c>
      <c r="O69" s="102" t="s">
        <v>1848</v>
      </c>
      <c r="P69" s="114" t="s">
        <v>372</v>
      </c>
      <c r="Q69" s="115" t="s">
        <v>373</v>
      </c>
      <c r="R69" s="114" t="s">
        <v>374</v>
      </c>
      <c r="S69" s="87">
        <v>40161504</v>
      </c>
      <c r="T69" s="122" t="s">
        <v>4737</v>
      </c>
      <c r="U69" s="121" t="s">
        <v>4738</v>
      </c>
      <c r="V69" s="123">
        <v>0.30753878254558653</v>
      </c>
    </row>
    <row r="70" spans="1:22">
      <c r="A70" s="87" t="s">
        <v>21</v>
      </c>
      <c r="B70" s="118" t="s">
        <v>546</v>
      </c>
      <c r="C70" s="116" t="s">
        <v>1860</v>
      </c>
      <c r="D70" s="116" t="s">
        <v>807</v>
      </c>
      <c r="E70" s="88">
        <v>87.452349681263414</v>
      </c>
      <c r="F70" s="116" t="s">
        <v>1018</v>
      </c>
      <c r="G70" s="83"/>
      <c r="H70" s="86">
        <v>12</v>
      </c>
      <c r="I70" s="99"/>
      <c r="J70" s="98" t="s">
        <v>3167</v>
      </c>
      <c r="K70" s="89">
        <v>6439857</v>
      </c>
      <c r="L70" s="89" t="s">
        <v>18</v>
      </c>
      <c r="M70" s="89" t="s">
        <v>421</v>
      </c>
      <c r="N70" s="114">
        <v>51042</v>
      </c>
      <c r="O70" s="102" t="s">
        <v>422</v>
      </c>
      <c r="P70" s="114" t="s">
        <v>423</v>
      </c>
      <c r="Q70" s="115" t="s">
        <v>424</v>
      </c>
      <c r="R70" s="114" t="s">
        <v>425</v>
      </c>
      <c r="S70" s="87">
        <v>40161504</v>
      </c>
      <c r="T70" s="122" t="s">
        <v>4739</v>
      </c>
      <c r="U70" s="121" t="s">
        <v>4740</v>
      </c>
      <c r="V70" s="123">
        <v>0.27215821464211193</v>
      </c>
    </row>
    <row r="71" spans="1:22">
      <c r="A71" s="87" t="s">
        <v>21</v>
      </c>
      <c r="B71" s="118" t="s">
        <v>513</v>
      </c>
      <c r="C71" s="116" t="s">
        <v>1860</v>
      </c>
      <c r="D71" s="116" t="s">
        <v>776</v>
      </c>
      <c r="E71" s="88">
        <v>87.452349681263414</v>
      </c>
      <c r="F71" s="116" t="s">
        <v>1018</v>
      </c>
      <c r="G71" s="83"/>
      <c r="H71" s="86">
        <v>12</v>
      </c>
      <c r="I71" s="99"/>
      <c r="J71" s="98" t="s">
        <v>3168</v>
      </c>
      <c r="K71" s="89">
        <v>12640445</v>
      </c>
      <c r="L71" s="89" t="s">
        <v>18</v>
      </c>
      <c r="M71" s="89" t="s">
        <v>442</v>
      </c>
      <c r="N71" s="114">
        <v>57060</v>
      </c>
      <c r="O71" s="102" t="s">
        <v>443</v>
      </c>
      <c r="P71" s="114" t="s">
        <v>444</v>
      </c>
      <c r="Q71" s="115" t="s">
        <v>445</v>
      </c>
      <c r="R71" s="114" t="s">
        <v>446</v>
      </c>
      <c r="S71" s="87">
        <v>40161504</v>
      </c>
      <c r="T71" s="122" t="s">
        <v>4741</v>
      </c>
      <c r="U71" s="121" t="s">
        <v>4742</v>
      </c>
      <c r="V71" s="123">
        <v>0.27397260273972601</v>
      </c>
    </row>
    <row r="72" spans="1:22">
      <c r="A72" s="87" t="s">
        <v>21</v>
      </c>
      <c r="B72" s="118" t="s">
        <v>6109</v>
      </c>
      <c r="C72" s="116" t="s">
        <v>1861</v>
      </c>
      <c r="D72" s="127" t="s">
        <v>6109</v>
      </c>
      <c r="E72" s="136">
        <v>204.67</v>
      </c>
      <c r="F72" s="116" t="s">
        <v>1018</v>
      </c>
      <c r="G72" s="85" t="s">
        <v>5986</v>
      </c>
      <c r="H72" s="86">
        <v>12</v>
      </c>
      <c r="I72" s="124"/>
      <c r="J72" s="23" t="s">
        <v>6115</v>
      </c>
      <c r="K72" s="126" t="s">
        <v>6135</v>
      </c>
      <c r="L72" s="23"/>
      <c r="M72" s="23"/>
      <c r="N72" s="126" t="s">
        <v>6125</v>
      </c>
      <c r="O72" s="23"/>
      <c r="P72" s="126"/>
      <c r="Q72" s="141"/>
      <c r="R72" s="126"/>
      <c r="S72" s="87">
        <v>40161504</v>
      </c>
      <c r="T72" s="137" t="s">
        <v>6133</v>
      </c>
      <c r="U72" s="137" t="s">
        <v>6134</v>
      </c>
      <c r="V72" s="123">
        <v>4.4999999999999998E-2</v>
      </c>
    </row>
    <row r="73" spans="1:22">
      <c r="A73" s="87" t="s">
        <v>21</v>
      </c>
      <c r="B73" s="118" t="s">
        <v>3433</v>
      </c>
      <c r="C73" s="116" t="s">
        <v>1861</v>
      </c>
      <c r="D73" s="103" t="s">
        <v>3517</v>
      </c>
      <c r="E73" s="88">
        <v>105.54</v>
      </c>
      <c r="F73" s="116" t="s">
        <v>1018</v>
      </c>
      <c r="G73" s="108"/>
      <c r="H73" s="86">
        <v>12</v>
      </c>
      <c r="I73" s="124"/>
      <c r="J73" s="108" t="s">
        <v>4267</v>
      </c>
      <c r="K73" s="114" t="s">
        <v>3933</v>
      </c>
      <c r="L73" s="89" t="s">
        <v>18</v>
      </c>
      <c r="M73" s="89" t="s">
        <v>18</v>
      </c>
      <c r="N73" s="114" t="s">
        <v>3934</v>
      </c>
      <c r="O73" s="102" t="s">
        <v>18</v>
      </c>
      <c r="P73" s="114" t="s">
        <v>405</v>
      </c>
      <c r="Q73" s="115" t="s">
        <v>406</v>
      </c>
      <c r="R73" s="114" t="s">
        <v>18</v>
      </c>
      <c r="S73" s="87">
        <v>40161504</v>
      </c>
      <c r="T73" s="122" t="s">
        <v>5549</v>
      </c>
      <c r="U73" s="121">
        <v>10076333119327</v>
      </c>
      <c r="V73" s="123">
        <v>0.36363636363636359</v>
      </c>
    </row>
    <row r="74" spans="1:22">
      <c r="A74" s="87" t="s">
        <v>21</v>
      </c>
      <c r="B74" s="118" t="s">
        <v>3335</v>
      </c>
      <c r="C74" s="116" t="s">
        <v>1861</v>
      </c>
      <c r="D74" s="103" t="s">
        <v>4344</v>
      </c>
      <c r="E74" s="88">
        <v>100.45</v>
      </c>
      <c r="F74" s="116" t="s">
        <v>1018</v>
      </c>
      <c r="G74" s="108"/>
      <c r="H74" s="86">
        <v>12</v>
      </c>
      <c r="I74" s="124"/>
      <c r="J74" s="108" t="s">
        <v>4626</v>
      </c>
      <c r="K74" s="114">
        <v>12640445</v>
      </c>
      <c r="L74" s="89" t="s">
        <v>3601</v>
      </c>
      <c r="M74" s="89" t="s">
        <v>18</v>
      </c>
      <c r="N74" s="114" t="s">
        <v>3602</v>
      </c>
      <c r="O74" s="102" t="s">
        <v>4609</v>
      </c>
      <c r="P74" s="114" t="s">
        <v>3603</v>
      </c>
      <c r="Q74" s="115" t="s">
        <v>445</v>
      </c>
      <c r="R74" s="114" t="s">
        <v>18</v>
      </c>
      <c r="S74" s="87">
        <v>40161504</v>
      </c>
      <c r="T74" s="122" t="s">
        <v>5550</v>
      </c>
      <c r="U74" s="121" t="s">
        <v>5551</v>
      </c>
      <c r="V74" s="123">
        <v>0.27454545454545454</v>
      </c>
    </row>
    <row r="75" spans="1:22">
      <c r="A75" s="87" t="s">
        <v>21</v>
      </c>
      <c r="B75" s="118" t="s">
        <v>510</v>
      </c>
      <c r="C75" s="116" t="s">
        <v>1860</v>
      </c>
      <c r="D75" s="116" t="s">
        <v>510</v>
      </c>
      <c r="E75" s="88">
        <v>87.452349681263414</v>
      </c>
      <c r="F75" s="116" t="s">
        <v>1018</v>
      </c>
      <c r="G75" s="83"/>
      <c r="H75" s="86">
        <v>12</v>
      </c>
      <c r="I75" s="99"/>
      <c r="J75" s="98" t="s">
        <v>3184</v>
      </c>
      <c r="K75" s="89">
        <v>4105409</v>
      </c>
      <c r="L75" s="89" t="s">
        <v>18</v>
      </c>
      <c r="M75" s="89" t="s">
        <v>375</v>
      </c>
      <c r="N75" s="114">
        <v>51348</v>
      </c>
      <c r="O75" s="102" t="s">
        <v>376</v>
      </c>
      <c r="P75" s="114" t="s">
        <v>377</v>
      </c>
      <c r="Q75" s="115" t="s">
        <v>378</v>
      </c>
      <c r="R75" s="114" t="s">
        <v>379</v>
      </c>
      <c r="S75" s="87">
        <v>40161504</v>
      </c>
      <c r="T75" s="122" t="s">
        <v>4743</v>
      </c>
      <c r="U75" s="121" t="s">
        <v>4744</v>
      </c>
      <c r="V75" s="123">
        <v>0.2762405878617436</v>
      </c>
    </row>
    <row r="76" spans="1:22">
      <c r="A76" s="87" t="s">
        <v>21</v>
      </c>
      <c r="B76" s="118" t="s">
        <v>507</v>
      </c>
      <c r="C76" s="116" t="s">
        <v>1860</v>
      </c>
      <c r="D76" s="116" t="s">
        <v>770</v>
      </c>
      <c r="E76" s="88">
        <v>87.452349681263414</v>
      </c>
      <c r="F76" s="116" t="s">
        <v>1018</v>
      </c>
      <c r="G76" s="83"/>
      <c r="H76" s="86">
        <v>12</v>
      </c>
      <c r="I76" s="99"/>
      <c r="J76" s="98" t="s">
        <v>3169</v>
      </c>
      <c r="K76" s="89">
        <v>6439901</v>
      </c>
      <c r="L76" s="89" t="s">
        <v>5884</v>
      </c>
      <c r="M76" s="89" t="s">
        <v>364</v>
      </c>
      <c r="N76" s="114">
        <v>51040</v>
      </c>
      <c r="O76" s="102" t="s">
        <v>365</v>
      </c>
      <c r="P76" s="114" t="s">
        <v>31</v>
      </c>
      <c r="Q76" s="115" t="s">
        <v>32</v>
      </c>
      <c r="R76" s="114" t="s">
        <v>33</v>
      </c>
      <c r="S76" s="87">
        <v>40161504</v>
      </c>
      <c r="T76" s="122" t="s">
        <v>4745</v>
      </c>
      <c r="U76" s="121">
        <v>10076333117873</v>
      </c>
      <c r="V76" s="123">
        <v>0.27034382654449784</v>
      </c>
    </row>
    <row r="77" spans="1:22">
      <c r="A77" s="87" t="s">
        <v>20</v>
      </c>
      <c r="B77" s="118" t="s">
        <v>1888</v>
      </c>
      <c r="C77" s="116" t="s">
        <v>1862</v>
      </c>
      <c r="D77" s="103" t="s">
        <v>2090</v>
      </c>
      <c r="E77" s="88">
        <v>492.78</v>
      </c>
      <c r="F77" s="116" t="s">
        <v>1018</v>
      </c>
      <c r="G77" s="83"/>
      <c r="H77" s="86">
        <v>3</v>
      </c>
      <c r="I77" s="99"/>
      <c r="J77" s="98" t="s">
        <v>3030</v>
      </c>
      <c r="K77" s="114" t="s">
        <v>2371</v>
      </c>
      <c r="L77" s="89" t="s">
        <v>18</v>
      </c>
      <c r="M77" s="89" t="s">
        <v>18</v>
      </c>
      <c r="N77" s="114" t="s">
        <v>2552</v>
      </c>
      <c r="O77" s="102" t="s">
        <v>18</v>
      </c>
      <c r="P77" s="114" t="s">
        <v>2708</v>
      </c>
      <c r="Q77" s="115" t="s">
        <v>18</v>
      </c>
      <c r="R77" s="114" t="s">
        <v>18</v>
      </c>
      <c r="S77" s="87">
        <v>40161530</v>
      </c>
      <c r="T77" s="122" t="s">
        <v>4746</v>
      </c>
      <c r="U77" s="121" t="s">
        <v>4747</v>
      </c>
      <c r="V77" s="123">
        <v>6.4864374489703336E-2</v>
      </c>
    </row>
    <row r="78" spans="1:22">
      <c r="A78" s="87" t="s">
        <v>20</v>
      </c>
      <c r="B78" s="118" t="s">
        <v>709</v>
      </c>
      <c r="C78" s="116" t="s">
        <v>1861</v>
      </c>
      <c r="D78" s="116" t="s">
        <v>961</v>
      </c>
      <c r="E78" s="88">
        <v>275.64</v>
      </c>
      <c r="F78" s="116" t="s">
        <v>1018</v>
      </c>
      <c r="G78" s="83"/>
      <c r="H78" s="86">
        <v>3</v>
      </c>
      <c r="I78" s="99"/>
      <c r="J78" s="98" t="s">
        <v>3077</v>
      </c>
      <c r="K78" s="89" t="s">
        <v>1695</v>
      </c>
      <c r="L78" s="89" t="s">
        <v>18</v>
      </c>
      <c r="M78" s="89" t="s">
        <v>18</v>
      </c>
      <c r="N78" s="114" t="s">
        <v>1694</v>
      </c>
      <c r="O78" s="102" t="s">
        <v>18</v>
      </c>
      <c r="P78" s="114" t="s">
        <v>1826</v>
      </c>
      <c r="Q78" s="115" t="s">
        <v>18</v>
      </c>
      <c r="R78" s="89" t="s">
        <v>4448</v>
      </c>
      <c r="S78" s="87">
        <v>40161530</v>
      </c>
      <c r="T78" s="122" t="s">
        <v>4748</v>
      </c>
      <c r="U78" s="121" t="s">
        <v>4749</v>
      </c>
      <c r="V78" s="123">
        <v>5.5338836977229425E-2</v>
      </c>
    </row>
    <row r="79" spans="1:22">
      <c r="A79" s="87" t="s">
        <v>20</v>
      </c>
      <c r="B79" s="118" t="s">
        <v>2059</v>
      </c>
      <c r="C79" s="116" t="s">
        <v>1862</v>
      </c>
      <c r="D79" s="103" t="s">
        <v>2251</v>
      </c>
      <c r="E79" s="88">
        <v>312.94</v>
      </c>
      <c r="F79" s="116" t="s">
        <v>1018</v>
      </c>
      <c r="G79" s="83"/>
      <c r="H79" s="86">
        <v>3</v>
      </c>
      <c r="I79" s="99"/>
      <c r="J79" s="98" t="s">
        <v>3208</v>
      </c>
      <c r="K79" s="114" t="s">
        <v>2479</v>
      </c>
      <c r="L79" s="89" t="s">
        <v>18</v>
      </c>
      <c r="M79" s="89" t="s">
        <v>18</v>
      </c>
      <c r="N79" s="114" t="s">
        <v>2562</v>
      </c>
      <c r="O79" s="102" t="s">
        <v>18</v>
      </c>
      <c r="P79" s="114" t="s">
        <v>2844</v>
      </c>
      <c r="Q79" s="115" t="s">
        <v>18</v>
      </c>
      <c r="R79" s="114" t="s">
        <v>18</v>
      </c>
      <c r="S79" s="87">
        <v>40161530</v>
      </c>
      <c r="T79" s="122" t="s">
        <v>4750</v>
      </c>
      <c r="U79" s="121" t="s">
        <v>4751</v>
      </c>
      <c r="V79" s="123">
        <v>6.6678762587317419E-2</v>
      </c>
    </row>
    <row r="80" spans="1:22">
      <c r="A80" s="87" t="s">
        <v>20</v>
      </c>
      <c r="B80" s="118" t="s">
        <v>733</v>
      </c>
      <c r="C80" s="116" t="s">
        <v>1861</v>
      </c>
      <c r="D80" s="116" t="s">
        <v>985</v>
      </c>
      <c r="E80" s="88">
        <v>269.68</v>
      </c>
      <c r="F80" s="116" t="s">
        <v>1018</v>
      </c>
      <c r="G80" s="83"/>
      <c r="H80" s="86">
        <v>3</v>
      </c>
      <c r="I80" s="99"/>
      <c r="J80" s="98" t="s">
        <v>3078</v>
      </c>
      <c r="K80" s="89">
        <v>139248099</v>
      </c>
      <c r="L80" s="89" t="s">
        <v>1806</v>
      </c>
      <c r="M80" s="89" t="s">
        <v>18</v>
      </c>
      <c r="N80" s="114">
        <v>24400</v>
      </c>
      <c r="O80" s="102" t="s">
        <v>4497</v>
      </c>
      <c r="P80" s="114" t="s">
        <v>288</v>
      </c>
      <c r="Q80" s="115" t="s">
        <v>18</v>
      </c>
      <c r="R80" s="89" t="s">
        <v>4449</v>
      </c>
      <c r="S80" s="87">
        <v>40161530</v>
      </c>
      <c r="T80" s="122" t="s">
        <v>4752</v>
      </c>
      <c r="U80" s="121" t="s">
        <v>4753</v>
      </c>
      <c r="V80" s="123">
        <v>0.22679851220175995</v>
      </c>
    </row>
    <row r="81" spans="1:22">
      <c r="A81" s="87" t="s">
        <v>20</v>
      </c>
      <c r="B81" s="118" t="s">
        <v>3405</v>
      </c>
      <c r="C81" s="116" t="s">
        <v>1862</v>
      </c>
      <c r="D81" s="103" t="s">
        <v>3516</v>
      </c>
      <c r="E81" s="88">
        <v>357.7</v>
      </c>
      <c r="F81" s="116" t="s">
        <v>1018</v>
      </c>
      <c r="G81" s="85" t="s">
        <v>3311</v>
      </c>
      <c r="H81" s="86">
        <v>3</v>
      </c>
      <c r="I81" s="124"/>
      <c r="J81" s="108" t="s">
        <v>4246</v>
      </c>
      <c r="K81" s="114" t="s">
        <v>3846</v>
      </c>
      <c r="L81" s="89" t="s">
        <v>3847</v>
      </c>
      <c r="M81" s="89" t="s">
        <v>18</v>
      </c>
      <c r="N81" s="114">
        <v>24689</v>
      </c>
      <c r="O81" s="102" t="s">
        <v>3848</v>
      </c>
      <c r="P81" s="114" t="s">
        <v>3849</v>
      </c>
      <c r="Q81" s="115" t="s">
        <v>18</v>
      </c>
      <c r="R81" s="114" t="s">
        <v>18</v>
      </c>
      <c r="S81" s="87">
        <v>40161530</v>
      </c>
      <c r="T81" s="122" t="s">
        <v>5540</v>
      </c>
      <c r="U81" s="121" t="s">
        <v>5541</v>
      </c>
      <c r="V81" s="123">
        <v>0.33318181818181813</v>
      </c>
    </row>
    <row r="82" spans="1:22">
      <c r="A82" s="87" t="s">
        <v>20</v>
      </c>
      <c r="B82" s="118" t="s">
        <v>3473</v>
      </c>
      <c r="C82" s="116" t="s">
        <v>1862</v>
      </c>
      <c r="D82" s="119" t="s">
        <v>4353</v>
      </c>
      <c r="E82" s="88">
        <v>257.16000000000003</v>
      </c>
      <c r="F82" s="116" t="s">
        <v>1018</v>
      </c>
      <c r="G82" s="85" t="s">
        <v>3311</v>
      </c>
      <c r="H82" s="86">
        <v>3</v>
      </c>
      <c r="I82" s="124"/>
      <c r="J82" s="108" t="s">
        <v>4300</v>
      </c>
      <c r="K82" s="114" t="s">
        <v>4060</v>
      </c>
      <c r="L82" s="89" t="s">
        <v>18</v>
      </c>
      <c r="M82" s="114" t="s">
        <v>4061</v>
      </c>
      <c r="N82" s="114">
        <v>24897</v>
      </c>
      <c r="O82" s="102" t="s">
        <v>4062</v>
      </c>
      <c r="P82" s="114" t="s">
        <v>4063</v>
      </c>
      <c r="Q82" s="115" t="s">
        <v>18</v>
      </c>
      <c r="R82" s="114" t="s">
        <v>4064</v>
      </c>
      <c r="S82" s="87">
        <v>40161530</v>
      </c>
      <c r="T82" s="122" t="s">
        <v>5552</v>
      </c>
      <c r="U82" s="121" t="s">
        <v>5553</v>
      </c>
      <c r="V82" s="123">
        <v>0.34863636363636363</v>
      </c>
    </row>
    <row r="83" spans="1:22">
      <c r="A83" s="87" t="s">
        <v>20</v>
      </c>
      <c r="B83" s="118" t="s">
        <v>744</v>
      </c>
      <c r="C83" s="116" t="s">
        <v>1862</v>
      </c>
      <c r="D83" s="116" t="s">
        <v>995</v>
      </c>
      <c r="E83" s="88">
        <v>389.94</v>
      </c>
      <c r="F83" s="116" t="s">
        <v>1018</v>
      </c>
      <c r="G83" s="83"/>
      <c r="H83" s="86">
        <v>3</v>
      </c>
      <c r="I83" s="99"/>
      <c r="J83" s="98" t="s">
        <v>3209</v>
      </c>
      <c r="K83" s="89" t="s">
        <v>1780</v>
      </c>
      <c r="L83" s="89" t="s">
        <v>1812</v>
      </c>
      <c r="M83" s="89" t="s">
        <v>18</v>
      </c>
      <c r="N83" s="114">
        <v>24322</v>
      </c>
      <c r="O83" s="102" t="s">
        <v>4411</v>
      </c>
      <c r="P83" s="114" t="s">
        <v>1829</v>
      </c>
      <c r="Q83" s="115" t="s">
        <v>292</v>
      </c>
      <c r="R83" s="114" t="s">
        <v>5846</v>
      </c>
      <c r="S83" s="87">
        <v>40161530</v>
      </c>
      <c r="T83" s="122" t="s">
        <v>4756</v>
      </c>
      <c r="U83" s="121" t="s">
        <v>4757</v>
      </c>
      <c r="V83" s="123">
        <v>0.27215821464211193</v>
      </c>
    </row>
    <row r="84" spans="1:22">
      <c r="A84" s="87" t="s">
        <v>20</v>
      </c>
      <c r="B84" s="118" t="s">
        <v>2056</v>
      </c>
      <c r="C84" s="116" t="s">
        <v>1862</v>
      </c>
      <c r="D84" s="103" t="s">
        <v>2249</v>
      </c>
      <c r="E84" s="88">
        <v>249.27</v>
      </c>
      <c r="F84" s="116" t="s">
        <v>1018</v>
      </c>
      <c r="G84" s="83"/>
      <c r="H84" s="86">
        <v>3</v>
      </c>
      <c r="I84" s="99"/>
      <c r="J84" s="98" t="s">
        <v>2350</v>
      </c>
      <c r="K84" s="114" t="s">
        <v>3264</v>
      </c>
      <c r="L84" s="89" t="s">
        <v>18</v>
      </c>
      <c r="M84" s="89" t="s">
        <v>18</v>
      </c>
      <c r="N84" s="114" t="s">
        <v>3265</v>
      </c>
      <c r="O84" s="102" t="s">
        <v>18</v>
      </c>
      <c r="P84" s="114" t="s">
        <v>4435</v>
      </c>
      <c r="Q84" s="115" t="s">
        <v>18</v>
      </c>
      <c r="R84" s="114" t="s">
        <v>18</v>
      </c>
      <c r="S84" s="87">
        <v>40161530</v>
      </c>
      <c r="T84" s="122" t="s">
        <v>4758</v>
      </c>
      <c r="U84" s="121">
        <v>10076333196588</v>
      </c>
      <c r="V84" s="123">
        <v>0.2322416764946022</v>
      </c>
    </row>
    <row r="85" spans="1:22" ht="14.4" customHeight="1">
      <c r="A85" s="87" t="s">
        <v>6136</v>
      </c>
      <c r="B85" s="118" t="s">
        <v>2067</v>
      </c>
      <c r="C85" s="116" t="s">
        <v>1862</v>
      </c>
      <c r="D85" s="103" t="s">
        <v>2257</v>
      </c>
      <c r="E85" s="88">
        <v>573.4</v>
      </c>
      <c r="F85" s="116" t="s">
        <v>1018</v>
      </c>
      <c r="G85" s="83"/>
      <c r="H85" s="86">
        <v>3</v>
      </c>
      <c r="I85" s="99"/>
      <c r="J85" s="98" t="s">
        <v>3185</v>
      </c>
      <c r="K85" s="114" t="s">
        <v>2484</v>
      </c>
      <c r="L85" s="89" t="s">
        <v>18</v>
      </c>
      <c r="M85" s="89" t="s">
        <v>18</v>
      </c>
      <c r="N85" s="114" t="s">
        <v>2564</v>
      </c>
      <c r="O85" s="102" t="s">
        <v>18</v>
      </c>
      <c r="P85" s="114" t="s">
        <v>4412</v>
      </c>
      <c r="Q85" s="115" t="s">
        <v>18</v>
      </c>
      <c r="R85" s="114" t="s">
        <v>18</v>
      </c>
      <c r="S85" s="87">
        <v>40161530</v>
      </c>
      <c r="T85" s="122" t="s">
        <v>4759</v>
      </c>
      <c r="U85" s="121" t="s">
        <v>4760</v>
      </c>
      <c r="V85" s="123">
        <v>0.14968701805316156</v>
      </c>
    </row>
    <row r="86" spans="1:22">
      <c r="A86" s="87" t="s">
        <v>6136</v>
      </c>
      <c r="B86" s="118" t="s">
        <v>1887</v>
      </c>
      <c r="C86" s="116" t="s">
        <v>1861</v>
      </c>
      <c r="D86" s="103" t="s">
        <v>2089</v>
      </c>
      <c r="E86" s="88">
        <v>534.05999999999995</v>
      </c>
      <c r="F86" s="116" t="s">
        <v>1018</v>
      </c>
      <c r="G86" s="83"/>
      <c r="H86" s="86">
        <v>3</v>
      </c>
      <c r="I86" s="99"/>
      <c r="J86" s="98" t="s">
        <v>3170</v>
      </c>
      <c r="K86" s="114">
        <v>22743911</v>
      </c>
      <c r="L86" s="89" t="s">
        <v>2489</v>
      </c>
      <c r="M86" s="89" t="s">
        <v>18</v>
      </c>
      <c r="N86" s="114">
        <v>24211</v>
      </c>
      <c r="O86" s="102" t="s">
        <v>2574</v>
      </c>
      <c r="P86" s="114" t="s">
        <v>2707</v>
      </c>
      <c r="Q86" s="115" t="s">
        <v>18</v>
      </c>
      <c r="R86" s="114" t="s">
        <v>2924</v>
      </c>
      <c r="S86" s="87">
        <v>40161530</v>
      </c>
      <c r="T86" s="122" t="s">
        <v>4761</v>
      </c>
      <c r="U86" s="121" t="s">
        <v>4762</v>
      </c>
      <c r="V86" s="123">
        <v>0.20820103420121563</v>
      </c>
    </row>
    <row r="87" spans="1:22">
      <c r="A87" s="87" t="s">
        <v>20</v>
      </c>
      <c r="B87" s="118" t="s">
        <v>3400</v>
      </c>
      <c r="C87" s="116" t="s">
        <v>1862</v>
      </c>
      <c r="D87" s="103" t="s">
        <v>3515</v>
      </c>
      <c r="E87" s="88">
        <v>303.77999999999997</v>
      </c>
      <c r="F87" s="116" t="s">
        <v>1018</v>
      </c>
      <c r="G87" s="85" t="s">
        <v>3311</v>
      </c>
      <c r="H87" s="86">
        <v>3</v>
      </c>
      <c r="I87" s="124"/>
      <c r="J87" s="108" t="s">
        <v>4621</v>
      </c>
      <c r="K87" s="114" t="s">
        <v>3830</v>
      </c>
      <c r="L87" s="89" t="s">
        <v>18</v>
      </c>
      <c r="M87" s="114" t="s">
        <v>3831</v>
      </c>
      <c r="N87" s="114">
        <v>24901</v>
      </c>
      <c r="O87" s="102" t="s">
        <v>3832</v>
      </c>
      <c r="P87" s="114" t="s">
        <v>3833</v>
      </c>
      <c r="Q87" s="115" t="s">
        <v>18</v>
      </c>
      <c r="R87" s="114" t="s">
        <v>18</v>
      </c>
      <c r="S87" s="87">
        <v>40161530</v>
      </c>
      <c r="T87" s="122" t="s">
        <v>5542</v>
      </c>
      <c r="U87" s="121" t="s">
        <v>5543</v>
      </c>
      <c r="V87" s="123">
        <v>0.15136363636363637</v>
      </c>
    </row>
    <row r="88" spans="1:22">
      <c r="A88" s="87" t="s">
        <v>20</v>
      </c>
      <c r="B88" s="118" t="s">
        <v>718</v>
      </c>
      <c r="C88" s="116" t="s">
        <v>1862</v>
      </c>
      <c r="D88" s="116" t="s">
        <v>970</v>
      </c>
      <c r="E88" s="88">
        <v>234.66</v>
      </c>
      <c r="F88" s="116" t="s">
        <v>1018</v>
      </c>
      <c r="G88" s="83"/>
      <c r="H88" s="86">
        <v>3</v>
      </c>
      <c r="I88" s="99"/>
      <c r="J88" s="98" t="s">
        <v>3119</v>
      </c>
      <c r="K88" s="89" t="s">
        <v>1793</v>
      </c>
      <c r="L88" s="89" t="s">
        <v>1813</v>
      </c>
      <c r="M88" s="89" t="s">
        <v>18</v>
      </c>
      <c r="N88" s="114">
        <v>24900</v>
      </c>
      <c r="O88" s="102" t="s">
        <v>1837</v>
      </c>
      <c r="P88" s="114" t="s">
        <v>1631</v>
      </c>
      <c r="Q88" s="115" t="s">
        <v>18</v>
      </c>
      <c r="R88" s="89" t="s">
        <v>4450</v>
      </c>
      <c r="S88" s="87">
        <v>40161530</v>
      </c>
      <c r="T88" s="122" t="s">
        <v>4763</v>
      </c>
      <c r="U88" s="121" t="s">
        <v>4764</v>
      </c>
      <c r="V88" s="123">
        <v>0.15104780912637214</v>
      </c>
    </row>
    <row r="89" spans="1:22">
      <c r="A89" s="87" t="s">
        <v>20</v>
      </c>
      <c r="B89" s="118" t="s">
        <v>3457</v>
      </c>
      <c r="C89" s="116" t="s">
        <v>1862</v>
      </c>
      <c r="D89" s="103" t="s">
        <v>3457</v>
      </c>
      <c r="E89" s="88">
        <v>156.97</v>
      </c>
      <c r="F89" s="116" t="s">
        <v>1018</v>
      </c>
      <c r="G89" s="108"/>
      <c r="H89" s="86">
        <v>3</v>
      </c>
      <c r="I89" s="124"/>
      <c r="J89" s="108" t="s">
        <v>4288</v>
      </c>
      <c r="K89" s="114" t="s">
        <v>4002</v>
      </c>
      <c r="L89" s="89" t="s">
        <v>18</v>
      </c>
      <c r="M89" s="89" t="s">
        <v>18</v>
      </c>
      <c r="N89" s="114" t="s">
        <v>4003</v>
      </c>
      <c r="O89" s="102" t="s">
        <v>18</v>
      </c>
      <c r="P89" s="114" t="s">
        <v>4004</v>
      </c>
      <c r="Q89" s="115" t="s">
        <v>18</v>
      </c>
      <c r="R89" s="114" t="s">
        <v>4005</v>
      </c>
      <c r="S89" s="87">
        <v>40161530</v>
      </c>
      <c r="T89" s="122" t="s">
        <v>5556</v>
      </c>
      <c r="U89" s="121">
        <v>10076333195628</v>
      </c>
      <c r="V89" s="123">
        <v>0.13090909090909089</v>
      </c>
    </row>
    <row r="90" spans="1:22">
      <c r="A90" s="87" t="s">
        <v>20</v>
      </c>
      <c r="B90" s="118" t="s">
        <v>2054</v>
      </c>
      <c r="C90" s="116" t="s">
        <v>1861</v>
      </c>
      <c r="D90" s="103" t="s">
        <v>2247</v>
      </c>
      <c r="E90" s="88">
        <v>207.75</v>
      </c>
      <c r="F90" s="116" t="s">
        <v>1018</v>
      </c>
      <c r="G90" s="83"/>
      <c r="H90" s="86">
        <v>3</v>
      </c>
      <c r="I90" s="99"/>
      <c r="J90" s="98" t="s">
        <v>2348</v>
      </c>
      <c r="K90" s="114" t="s">
        <v>2475</v>
      </c>
      <c r="L90" s="89" t="s">
        <v>2537</v>
      </c>
      <c r="M90" s="89" t="s">
        <v>18</v>
      </c>
      <c r="N90" s="114">
        <v>24013</v>
      </c>
      <c r="O90" s="102" t="s">
        <v>2682</v>
      </c>
      <c r="P90" s="114" t="s">
        <v>2841</v>
      </c>
      <c r="Q90" s="115" t="s">
        <v>5885</v>
      </c>
      <c r="R90" s="114" t="s">
        <v>4451</v>
      </c>
      <c r="S90" s="87">
        <v>40161530</v>
      </c>
      <c r="T90" s="122" t="s">
        <v>4765</v>
      </c>
      <c r="U90" s="121">
        <v>10076333196311</v>
      </c>
      <c r="V90" s="123">
        <v>0.12746076385738911</v>
      </c>
    </row>
    <row r="91" spans="1:22">
      <c r="A91" s="87" t="s">
        <v>20</v>
      </c>
      <c r="B91" s="118" t="s">
        <v>3482</v>
      </c>
      <c r="C91" s="116" t="s">
        <v>1861</v>
      </c>
      <c r="D91" s="119" t="s">
        <v>4361</v>
      </c>
      <c r="E91" s="88">
        <v>188.59</v>
      </c>
      <c r="F91" s="116" t="s">
        <v>1018</v>
      </c>
      <c r="G91" s="108"/>
      <c r="H91" s="86">
        <v>3</v>
      </c>
      <c r="I91" s="124"/>
      <c r="J91" s="108" t="s">
        <v>4308</v>
      </c>
      <c r="K91" s="114" t="s">
        <v>4092</v>
      </c>
      <c r="L91" s="89" t="s">
        <v>18</v>
      </c>
      <c r="M91" s="89" t="s">
        <v>18</v>
      </c>
      <c r="N91" s="114">
        <v>24419</v>
      </c>
      <c r="O91" s="102" t="s">
        <v>4093</v>
      </c>
      <c r="P91" s="114" t="s">
        <v>4094</v>
      </c>
      <c r="Q91" s="115" t="s">
        <v>18</v>
      </c>
      <c r="R91" s="114" t="s">
        <v>4095</v>
      </c>
      <c r="S91" s="87">
        <v>40161530</v>
      </c>
      <c r="T91" s="122" t="s">
        <v>5522</v>
      </c>
      <c r="U91" s="121" t="s">
        <v>5523</v>
      </c>
      <c r="V91" s="123">
        <v>0.14454545454545453</v>
      </c>
    </row>
    <row r="92" spans="1:22">
      <c r="A92" s="87" t="s">
        <v>20</v>
      </c>
      <c r="B92" s="118" t="s">
        <v>1889</v>
      </c>
      <c r="C92" s="116" t="s">
        <v>1862</v>
      </c>
      <c r="D92" s="103" t="s">
        <v>2091</v>
      </c>
      <c r="E92" s="88">
        <v>254.5</v>
      </c>
      <c r="F92" s="116" t="s">
        <v>1018</v>
      </c>
      <c r="G92" s="83"/>
      <c r="H92" s="86">
        <v>3</v>
      </c>
      <c r="I92" s="99"/>
      <c r="J92" s="98" t="s">
        <v>2272</v>
      </c>
      <c r="K92" s="114" t="s">
        <v>2372</v>
      </c>
      <c r="L92" s="89" t="s">
        <v>18</v>
      </c>
      <c r="M92" s="89" t="s">
        <v>18</v>
      </c>
      <c r="N92" s="114">
        <v>24080</v>
      </c>
      <c r="O92" s="102" t="s">
        <v>2575</v>
      </c>
      <c r="P92" s="114" t="s">
        <v>2709</v>
      </c>
      <c r="Q92" s="115" t="s">
        <v>18</v>
      </c>
      <c r="R92" s="114" t="s">
        <v>18</v>
      </c>
      <c r="S92" s="87">
        <v>40161530</v>
      </c>
      <c r="T92" s="122" t="s">
        <v>4766</v>
      </c>
      <c r="U92" s="121" t="s">
        <v>4767</v>
      </c>
      <c r="V92" s="123">
        <v>6.8039553660527982E-2</v>
      </c>
    </row>
    <row r="93" spans="1:22">
      <c r="A93" s="87" t="s">
        <v>20</v>
      </c>
      <c r="B93" s="118" t="s">
        <v>687</v>
      </c>
      <c r="C93" s="116" t="s">
        <v>1861</v>
      </c>
      <c r="D93" s="116" t="s">
        <v>940</v>
      </c>
      <c r="E93" s="88">
        <v>185.48</v>
      </c>
      <c r="F93" s="116" t="s">
        <v>1018</v>
      </c>
      <c r="G93" s="83"/>
      <c r="H93" s="86">
        <v>3</v>
      </c>
      <c r="I93" s="99"/>
      <c r="J93" s="98" t="s">
        <v>3079</v>
      </c>
      <c r="K93" s="89" t="s">
        <v>1691</v>
      </c>
      <c r="L93" s="89" t="s">
        <v>1804</v>
      </c>
      <c r="M93" s="89" t="s">
        <v>18</v>
      </c>
      <c r="N93" s="114">
        <v>24017</v>
      </c>
      <c r="O93" s="102" t="s">
        <v>4413</v>
      </c>
      <c r="P93" s="114" t="s">
        <v>287</v>
      </c>
      <c r="Q93" s="115" t="s">
        <v>5886</v>
      </c>
      <c r="R93" s="89" t="s">
        <v>4452</v>
      </c>
      <c r="S93" s="87">
        <v>40161530</v>
      </c>
      <c r="T93" s="122" t="s">
        <v>4768</v>
      </c>
      <c r="U93" s="121" t="s">
        <v>4769</v>
      </c>
      <c r="V93" s="123">
        <v>7.9379479270615977E-2</v>
      </c>
    </row>
    <row r="94" spans="1:22">
      <c r="A94" s="87" t="s">
        <v>6136</v>
      </c>
      <c r="B94" s="118" t="s">
        <v>2062</v>
      </c>
      <c r="C94" s="116" t="s">
        <v>1861</v>
      </c>
      <c r="D94" s="103" t="s">
        <v>2253</v>
      </c>
      <c r="E94" s="88">
        <v>254.95</v>
      </c>
      <c r="F94" s="116" t="s">
        <v>1018</v>
      </c>
      <c r="G94" s="83"/>
      <c r="H94" s="86">
        <v>3</v>
      </c>
      <c r="I94" s="99"/>
      <c r="J94" s="98" t="s">
        <v>3260</v>
      </c>
      <c r="K94" s="114">
        <v>13271191</v>
      </c>
      <c r="L94" s="89" t="s">
        <v>2540</v>
      </c>
      <c r="M94" s="89" t="s">
        <v>18</v>
      </c>
      <c r="N94" s="114">
        <v>24191</v>
      </c>
      <c r="O94" s="102" t="s">
        <v>2687</v>
      </c>
      <c r="P94" s="114" t="s">
        <v>2846</v>
      </c>
      <c r="Q94" s="115" t="s">
        <v>18</v>
      </c>
      <c r="R94" s="114" t="s">
        <v>4453</v>
      </c>
      <c r="S94" s="87">
        <v>40161530</v>
      </c>
      <c r="T94" s="122" t="s">
        <v>4770</v>
      </c>
      <c r="U94" s="121" t="s">
        <v>4771</v>
      </c>
      <c r="V94" s="123">
        <v>8.2101061417037102E-2</v>
      </c>
    </row>
    <row r="95" spans="1:22">
      <c r="A95" s="87" t="s">
        <v>6136</v>
      </c>
      <c r="B95" s="118" t="s">
        <v>2066</v>
      </c>
      <c r="C95" s="116" t="s">
        <v>1862</v>
      </c>
      <c r="D95" s="103" t="s">
        <v>2256</v>
      </c>
      <c r="E95" s="88">
        <v>468.87</v>
      </c>
      <c r="F95" s="116" t="s">
        <v>1018</v>
      </c>
      <c r="G95" s="83"/>
      <c r="H95" s="86">
        <v>3</v>
      </c>
      <c r="I95" s="99"/>
      <c r="J95" s="98" t="s">
        <v>3261</v>
      </c>
      <c r="K95" s="114" t="s">
        <v>2483</v>
      </c>
      <c r="L95" s="89" t="s">
        <v>2542</v>
      </c>
      <c r="M95" s="89" t="s">
        <v>18</v>
      </c>
      <c r="N95" s="114">
        <v>24756</v>
      </c>
      <c r="O95" s="102" t="s">
        <v>18</v>
      </c>
      <c r="P95" s="114" t="s">
        <v>2850</v>
      </c>
      <c r="Q95" s="115" t="s">
        <v>5887</v>
      </c>
      <c r="R95" s="114" t="s">
        <v>3028</v>
      </c>
      <c r="S95" s="87">
        <v>40161530</v>
      </c>
      <c r="T95" s="122" t="s">
        <v>4772</v>
      </c>
      <c r="U95" s="121">
        <v>10076333196441</v>
      </c>
      <c r="V95" s="123">
        <v>0.27215821464211193</v>
      </c>
    </row>
    <row r="96" spans="1:22">
      <c r="A96" s="87" t="s">
        <v>20</v>
      </c>
      <c r="B96" s="118" t="s">
        <v>3394</v>
      </c>
      <c r="C96" s="116" t="s">
        <v>1862</v>
      </c>
      <c r="D96" s="103" t="s">
        <v>3514</v>
      </c>
      <c r="E96" s="88">
        <v>292.62</v>
      </c>
      <c r="F96" s="116" t="s">
        <v>1018</v>
      </c>
      <c r="G96" s="85" t="s">
        <v>3311</v>
      </c>
      <c r="H96" s="86">
        <v>3</v>
      </c>
      <c r="I96" s="124"/>
      <c r="J96" s="108" t="s">
        <v>4237</v>
      </c>
      <c r="K96" s="114" t="s">
        <v>3806</v>
      </c>
      <c r="L96" s="89" t="s">
        <v>3807</v>
      </c>
      <c r="M96" s="89" t="s">
        <v>18</v>
      </c>
      <c r="N96" s="114">
        <v>24030</v>
      </c>
      <c r="O96" s="102" t="s">
        <v>3808</v>
      </c>
      <c r="P96" s="114" t="s">
        <v>3809</v>
      </c>
      <c r="Q96" s="115" t="s">
        <v>3810</v>
      </c>
      <c r="R96" s="114" t="s">
        <v>18</v>
      </c>
      <c r="S96" s="87">
        <v>40161530</v>
      </c>
      <c r="T96" s="122" t="s">
        <v>5544</v>
      </c>
      <c r="U96" s="121">
        <v>10076333196328</v>
      </c>
      <c r="V96" s="123">
        <v>9.9090909090909077E-2</v>
      </c>
    </row>
    <row r="97" spans="1:22">
      <c r="A97" s="87" t="s">
        <v>20</v>
      </c>
      <c r="B97" s="118" t="s">
        <v>2055</v>
      </c>
      <c r="C97" s="116" t="s">
        <v>1862</v>
      </c>
      <c r="D97" s="103" t="s">
        <v>2248</v>
      </c>
      <c r="E97" s="88">
        <v>210.14</v>
      </c>
      <c r="F97" s="116" t="s">
        <v>1018</v>
      </c>
      <c r="G97" s="83"/>
      <c r="H97" s="86">
        <v>3</v>
      </c>
      <c r="I97" s="99"/>
      <c r="J97" s="98" t="s">
        <v>2349</v>
      </c>
      <c r="K97" s="114" t="s">
        <v>2476</v>
      </c>
      <c r="L97" s="89" t="s">
        <v>18</v>
      </c>
      <c r="M97" s="89" t="s">
        <v>18</v>
      </c>
      <c r="N97" s="114">
        <v>24367</v>
      </c>
      <c r="O97" s="102" t="s">
        <v>2683</v>
      </c>
      <c r="P97" s="114" t="s">
        <v>2842</v>
      </c>
      <c r="Q97" s="115" t="s">
        <v>18</v>
      </c>
      <c r="R97" s="114" t="s">
        <v>18</v>
      </c>
      <c r="S97" s="87">
        <v>40161530</v>
      </c>
      <c r="T97" s="122" t="s">
        <v>4773</v>
      </c>
      <c r="U97" s="121" t="s">
        <v>4774</v>
      </c>
      <c r="V97" s="123">
        <v>4.2184523269527346E-2</v>
      </c>
    </row>
    <row r="98" spans="1:22">
      <c r="A98" s="87" t="s">
        <v>20</v>
      </c>
      <c r="B98" s="118" t="s">
        <v>3481</v>
      </c>
      <c r="C98" s="116" t="s">
        <v>1861</v>
      </c>
      <c r="D98" s="119" t="s">
        <v>4360</v>
      </c>
      <c r="E98" s="88">
        <v>282.06</v>
      </c>
      <c r="F98" s="116" t="s">
        <v>1018</v>
      </c>
      <c r="G98" s="108"/>
      <c r="H98" s="86">
        <v>3</v>
      </c>
      <c r="I98" s="124"/>
      <c r="J98" s="108" t="s">
        <v>4615</v>
      </c>
      <c r="K98" s="114" t="s">
        <v>4090</v>
      </c>
      <c r="L98" s="89" t="s">
        <v>18</v>
      </c>
      <c r="M98" s="89" t="s">
        <v>18</v>
      </c>
      <c r="N98" s="114">
        <v>24201</v>
      </c>
      <c r="O98" s="102" t="s">
        <v>18</v>
      </c>
      <c r="P98" s="114" t="s">
        <v>4091</v>
      </c>
      <c r="Q98" s="115" t="s">
        <v>18</v>
      </c>
      <c r="R98" s="114" t="s">
        <v>5847</v>
      </c>
      <c r="S98" s="87">
        <v>40161530</v>
      </c>
      <c r="T98" s="122" t="s">
        <v>5559</v>
      </c>
      <c r="U98" s="121" t="s">
        <v>5560</v>
      </c>
      <c r="V98" s="123">
        <v>8.2272727272727247E-2</v>
      </c>
    </row>
    <row r="99" spans="1:22">
      <c r="A99" s="87" t="s">
        <v>20</v>
      </c>
      <c r="B99" s="118" t="s">
        <v>1886</v>
      </c>
      <c r="C99" s="116" t="s">
        <v>1862</v>
      </c>
      <c r="D99" s="103" t="s">
        <v>2088</v>
      </c>
      <c r="E99" s="88">
        <v>201.47</v>
      </c>
      <c r="F99" s="116" t="s">
        <v>1018</v>
      </c>
      <c r="G99" s="83"/>
      <c r="H99" s="86">
        <v>3</v>
      </c>
      <c r="I99" s="99"/>
      <c r="J99" s="98" t="s">
        <v>2271</v>
      </c>
      <c r="K99" s="114" t="s">
        <v>2370</v>
      </c>
      <c r="L99" s="89" t="s">
        <v>3266</v>
      </c>
      <c r="M99" s="89" t="s">
        <v>18</v>
      </c>
      <c r="N99" s="114">
        <v>24684</v>
      </c>
      <c r="O99" s="102" t="s">
        <v>2573</v>
      </c>
      <c r="P99" s="114" t="s">
        <v>4414</v>
      </c>
      <c r="Q99" s="115" t="s">
        <v>18</v>
      </c>
      <c r="R99" s="114" t="s">
        <v>18</v>
      </c>
      <c r="S99" s="87">
        <v>40161530</v>
      </c>
      <c r="T99" s="122" t="s">
        <v>4775</v>
      </c>
      <c r="U99" s="121" t="s">
        <v>4776</v>
      </c>
      <c r="V99" s="123">
        <v>0.22679851220175995</v>
      </c>
    </row>
    <row r="100" spans="1:22">
      <c r="A100" s="87" t="s">
        <v>20</v>
      </c>
      <c r="B100" s="118" t="s">
        <v>2048</v>
      </c>
      <c r="C100" s="116" t="s">
        <v>1862</v>
      </c>
      <c r="D100" s="103" t="s">
        <v>2241</v>
      </c>
      <c r="E100" s="88">
        <v>373.53</v>
      </c>
      <c r="F100" s="116" t="s">
        <v>1018</v>
      </c>
      <c r="G100" s="85" t="s">
        <v>3311</v>
      </c>
      <c r="H100" s="86">
        <v>3</v>
      </c>
      <c r="I100" s="99"/>
      <c r="J100" s="98" t="s">
        <v>3031</v>
      </c>
      <c r="K100" s="114" t="s">
        <v>2472</v>
      </c>
      <c r="L100" s="89" t="s">
        <v>2533</v>
      </c>
      <c r="M100" s="89" t="s">
        <v>18</v>
      </c>
      <c r="N100" s="114">
        <v>24227</v>
      </c>
      <c r="O100" s="102" t="s">
        <v>2679</v>
      </c>
      <c r="P100" s="114" t="s">
        <v>2836</v>
      </c>
      <c r="Q100" s="115" t="s">
        <v>18</v>
      </c>
      <c r="R100" s="114" t="s">
        <v>3018</v>
      </c>
      <c r="S100" s="87">
        <v>40161530</v>
      </c>
      <c r="T100" s="122" t="s">
        <v>5362</v>
      </c>
      <c r="U100" s="121" t="s">
        <v>5363</v>
      </c>
      <c r="V100" s="123">
        <v>0.22679851220175995</v>
      </c>
    </row>
    <row r="101" spans="1:22">
      <c r="A101" s="87" t="s">
        <v>20</v>
      </c>
      <c r="B101" s="118" t="s">
        <v>1881</v>
      </c>
      <c r="C101" s="116" t="s">
        <v>1862</v>
      </c>
      <c r="D101" s="103" t="s">
        <v>2083</v>
      </c>
      <c r="E101" s="88">
        <v>335.75</v>
      </c>
      <c r="F101" s="116" t="s">
        <v>1018</v>
      </c>
      <c r="G101" s="83"/>
      <c r="H101" s="86">
        <v>3</v>
      </c>
      <c r="I101" s="99"/>
      <c r="J101" s="98" t="s">
        <v>2269</v>
      </c>
      <c r="K101" s="114" t="s">
        <v>2365</v>
      </c>
      <c r="L101" s="89" t="s">
        <v>2488</v>
      </c>
      <c r="M101" s="89" t="s">
        <v>18</v>
      </c>
      <c r="N101" s="114">
        <v>49366</v>
      </c>
      <c r="O101" s="102" t="s">
        <v>2571</v>
      </c>
      <c r="P101" s="114" t="s">
        <v>4415</v>
      </c>
      <c r="Q101" s="115" t="s">
        <v>5888</v>
      </c>
      <c r="R101" s="114" t="s">
        <v>2922</v>
      </c>
      <c r="S101" s="87">
        <v>40161530</v>
      </c>
      <c r="T101" s="122" t="s">
        <v>4779</v>
      </c>
      <c r="U101" s="121" t="s">
        <v>4780</v>
      </c>
      <c r="V101" s="123">
        <v>0.33248661888778008</v>
      </c>
    </row>
    <row r="102" spans="1:22">
      <c r="A102" s="87" t="s">
        <v>20</v>
      </c>
      <c r="B102" s="118" t="s">
        <v>1931</v>
      </c>
      <c r="C102" s="116" t="s">
        <v>1861</v>
      </c>
      <c r="D102" s="103" t="s">
        <v>2128</v>
      </c>
      <c r="E102" s="88">
        <v>244.9</v>
      </c>
      <c r="F102" s="116" t="s">
        <v>1018</v>
      </c>
      <c r="G102" s="83"/>
      <c r="H102" s="86">
        <v>3</v>
      </c>
      <c r="I102" s="99"/>
      <c r="J102" s="98" t="s">
        <v>2309</v>
      </c>
      <c r="K102" s="114" t="s">
        <v>2367</v>
      </c>
      <c r="L102" s="89" t="s">
        <v>18</v>
      </c>
      <c r="M102" s="89" t="s">
        <v>18</v>
      </c>
      <c r="N102" s="114">
        <v>24882</v>
      </c>
      <c r="O102" s="102" t="s">
        <v>5889</v>
      </c>
      <c r="P102" s="114" t="s">
        <v>2746</v>
      </c>
      <c r="Q102" s="115" t="s">
        <v>18</v>
      </c>
      <c r="R102" s="114" t="s">
        <v>2950</v>
      </c>
      <c r="S102" s="87">
        <v>40161530</v>
      </c>
      <c r="T102" s="122" t="s">
        <v>4781</v>
      </c>
      <c r="U102" s="121" t="s">
        <v>4782</v>
      </c>
      <c r="V102" s="123">
        <v>0.20411866098158396</v>
      </c>
    </row>
    <row r="103" spans="1:22">
      <c r="A103" s="87" t="s">
        <v>20</v>
      </c>
      <c r="B103" s="118" t="s">
        <v>3456</v>
      </c>
      <c r="C103" s="116" t="s">
        <v>1861</v>
      </c>
      <c r="D103" s="103" t="s">
        <v>3456</v>
      </c>
      <c r="E103" s="88">
        <v>220.09</v>
      </c>
      <c r="F103" s="116" t="s">
        <v>1018</v>
      </c>
      <c r="G103" s="108"/>
      <c r="H103" s="86">
        <v>3</v>
      </c>
      <c r="I103" s="124"/>
      <c r="J103" s="111" t="s">
        <v>4617</v>
      </c>
      <c r="K103" s="112" t="s">
        <v>4322</v>
      </c>
      <c r="L103" s="89" t="s">
        <v>4324</v>
      </c>
      <c r="M103" s="112" t="s">
        <v>18</v>
      </c>
      <c r="N103" s="112">
        <v>24483</v>
      </c>
      <c r="O103" s="102" t="s">
        <v>18</v>
      </c>
      <c r="P103" s="114" t="s">
        <v>4323</v>
      </c>
      <c r="Q103" s="115" t="s">
        <v>18</v>
      </c>
      <c r="R103" s="114" t="s">
        <v>4325</v>
      </c>
      <c r="S103" s="87">
        <v>40161530</v>
      </c>
      <c r="T103" s="122" t="s">
        <v>5561</v>
      </c>
      <c r="U103" s="121" t="s">
        <v>5562</v>
      </c>
      <c r="V103" s="123">
        <v>0.18181818181818185</v>
      </c>
    </row>
    <row r="104" spans="1:22">
      <c r="A104" s="87" t="s">
        <v>20</v>
      </c>
      <c r="B104" s="118" t="s">
        <v>1941</v>
      </c>
      <c r="C104" s="116" t="s">
        <v>1862</v>
      </c>
      <c r="D104" s="103" t="s">
        <v>2138</v>
      </c>
      <c r="E104" s="88">
        <v>241.5</v>
      </c>
      <c r="F104" s="116" t="s">
        <v>1018</v>
      </c>
      <c r="G104" s="83"/>
      <c r="H104" s="86">
        <v>3</v>
      </c>
      <c r="I104" s="99"/>
      <c r="J104" s="98" t="s">
        <v>2316</v>
      </c>
      <c r="K104" s="114" t="s">
        <v>2410</v>
      </c>
      <c r="L104" s="89" t="s">
        <v>3267</v>
      </c>
      <c r="M104" s="89" t="s">
        <v>18</v>
      </c>
      <c r="N104" s="114">
        <v>24517</v>
      </c>
      <c r="O104" s="102" t="s">
        <v>2610</v>
      </c>
      <c r="P104" s="114" t="s">
        <v>2753</v>
      </c>
      <c r="Q104" s="115" t="s">
        <v>5890</v>
      </c>
      <c r="R104" s="114" t="s">
        <v>4454</v>
      </c>
      <c r="S104" s="87">
        <v>40161530</v>
      </c>
      <c r="T104" s="122" t="s">
        <v>4783</v>
      </c>
      <c r="U104" s="121" t="s">
        <v>4784</v>
      </c>
      <c r="V104" s="123">
        <v>0.24176721400707613</v>
      </c>
    </row>
    <row r="105" spans="1:22">
      <c r="A105" s="87" t="s">
        <v>20</v>
      </c>
      <c r="B105" s="118" t="s">
        <v>697</v>
      </c>
      <c r="C105" s="116" t="s">
        <v>1861</v>
      </c>
      <c r="D105" s="116" t="s">
        <v>949</v>
      </c>
      <c r="E105" s="88">
        <v>267.8</v>
      </c>
      <c r="F105" s="116" t="s">
        <v>1018</v>
      </c>
      <c r="G105" s="83"/>
      <c r="H105" s="86">
        <v>3</v>
      </c>
      <c r="I105" s="99"/>
      <c r="J105" s="98" t="s">
        <v>3080</v>
      </c>
      <c r="K105" s="89" t="s">
        <v>1692</v>
      </c>
      <c r="L105" s="89" t="s">
        <v>1830</v>
      </c>
      <c r="M105" s="89" t="s">
        <v>18</v>
      </c>
      <c r="N105" s="117">
        <v>49377</v>
      </c>
      <c r="O105" s="102" t="s">
        <v>18</v>
      </c>
      <c r="P105" s="114" t="s">
        <v>1622</v>
      </c>
      <c r="Q105" s="115" t="s">
        <v>18</v>
      </c>
      <c r="R105" s="89" t="s">
        <v>4455</v>
      </c>
      <c r="S105" s="87">
        <v>40161530</v>
      </c>
      <c r="T105" s="122" t="s">
        <v>4785</v>
      </c>
      <c r="U105" s="121" t="s">
        <v>4786</v>
      </c>
      <c r="V105" s="123">
        <v>0.18143880976140797</v>
      </c>
    </row>
    <row r="106" spans="1:22">
      <c r="A106" s="87" t="s">
        <v>20</v>
      </c>
      <c r="B106" s="118" t="s">
        <v>1940</v>
      </c>
      <c r="C106" s="116" t="s">
        <v>1861</v>
      </c>
      <c r="D106" s="103" t="s">
        <v>2137</v>
      </c>
      <c r="E106" s="88">
        <v>167.14</v>
      </c>
      <c r="F106" s="116" t="s">
        <v>1018</v>
      </c>
      <c r="G106" s="83"/>
      <c r="H106" s="86">
        <v>3</v>
      </c>
      <c r="I106" s="99"/>
      <c r="J106" s="98" t="s">
        <v>2315</v>
      </c>
      <c r="K106" s="114">
        <v>88970273</v>
      </c>
      <c r="L106" s="89" t="s">
        <v>18</v>
      </c>
      <c r="M106" s="89" t="s">
        <v>18</v>
      </c>
      <c r="N106" s="114">
        <v>24871</v>
      </c>
      <c r="O106" s="102" t="s">
        <v>2609</v>
      </c>
      <c r="P106" s="114" t="s">
        <v>2752</v>
      </c>
      <c r="Q106" s="115" t="s">
        <v>18</v>
      </c>
      <c r="R106" s="114" t="s">
        <v>2958</v>
      </c>
      <c r="S106" s="87">
        <v>40161530</v>
      </c>
      <c r="T106" s="122" t="s">
        <v>4787</v>
      </c>
      <c r="U106" s="121" t="s">
        <v>4788</v>
      </c>
      <c r="V106" s="123">
        <v>0.15875895854123195</v>
      </c>
    </row>
    <row r="107" spans="1:22">
      <c r="A107" s="87" t="s">
        <v>20</v>
      </c>
      <c r="B107" s="118" t="s">
        <v>688</v>
      </c>
      <c r="C107" s="116" t="s">
        <v>1861</v>
      </c>
      <c r="D107" s="116" t="s">
        <v>941</v>
      </c>
      <c r="E107" s="88">
        <v>254.8</v>
      </c>
      <c r="F107" s="116" t="s">
        <v>1018</v>
      </c>
      <c r="G107" s="83"/>
      <c r="H107" s="86">
        <v>3</v>
      </c>
      <c r="I107" s="99"/>
      <c r="J107" s="98" t="s">
        <v>3171</v>
      </c>
      <c r="K107" s="89">
        <v>5231902800</v>
      </c>
      <c r="L107" s="89" t="s">
        <v>18</v>
      </c>
      <c r="M107" s="89" t="s">
        <v>18</v>
      </c>
      <c r="N107" s="89">
        <v>24907</v>
      </c>
      <c r="O107" s="102" t="s">
        <v>5891</v>
      </c>
      <c r="P107" s="114" t="s">
        <v>1621</v>
      </c>
      <c r="Q107" s="115" t="s">
        <v>18</v>
      </c>
      <c r="R107" s="114" t="s">
        <v>4456</v>
      </c>
      <c r="S107" s="87">
        <v>40161530</v>
      </c>
      <c r="T107" s="122" t="s">
        <v>4789</v>
      </c>
      <c r="U107" s="121" t="s">
        <v>4790</v>
      </c>
      <c r="V107" s="123">
        <v>0.2118298103964438</v>
      </c>
    </row>
    <row r="108" spans="1:22">
      <c r="A108" s="87" t="s">
        <v>20</v>
      </c>
      <c r="B108" s="118" t="s">
        <v>3472</v>
      </c>
      <c r="C108" s="116" t="s">
        <v>1861</v>
      </c>
      <c r="D108" s="119" t="s">
        <v>4352</v>
      </c>
      <c r="E108" s="88">
        <v>211.5</v>
      </c>
      <c r="F108" s="116" t="s">
        <v>1018</v>
      </c>
      <c r="G108" s="108"/>
      <c r="H108" s="86">
        <v>3</v>
      </c>
      <c r="I108" s="124"/>
      <c r="J108" s="108" t="s">
        <v>4614</v>
      </c>
      <c r="K108" s="114" t="s">
        <v>4055</v>
      </c>
      <c r="L108" s="89" t="s">
        <v>4056</v>
      </c>
      <c r="M108" s="114" t="s">
        <v>4057</v>
      </c>
      <c r="N108" s="114">
        <v>24857</v>
      </c>
      <c r="O108" s="102" t="s">
        <v>4058</v>
      </c>
      <c r="P108" s="114" t="s">
        <v>4059</v>
      </c>
      <c r="Q108" s="115" t="s">
        <v>5892</v>
      </c>
      <c r="R108" s="114" t="s">
        <v>5985</v>
      </c>
      <c r="S108" s="87">
        <v>40161530</v>
      </c>
      <c r="T108" s="122" t="s">
        <v>5563</v>
      </c>
      <c r="U108" s="121" t="s">
        <v>5564</v>
      </c>
      <c r="V108" s="123">
        <v>0.19681818181818181</v>
      </c>
    </row>
    <row r="109" spans="1:22">
      <c r="A109" s="87" t="s">
        <v>20</v>
      </c>
      <c r="B109" s="118" t="s">
        <v>682</v>
      </c>
      <c r="C109" s="116" t="s">
        <v>1860</v>
      </c>
      <c r="D109" s="116" t="s">
        <v>935</v>
      </c>
      <c r="E109" s="88">
        <v>312</v>
      </c>
      <c r="F109" s="116" t="s">
        <v>1018</v>
      </c>
      <c r="G109" s="83"/>
      <c r="H109" s="86">
        <v>3</v>
      </c>
      <c r="I109" s="99"/>
      <c r="J109" s="98" t="s">
        <v>3210</v>
      </c>
      <c r="K109" s="89" t="s">
        <v>1776</v>
      </c>
      <c r="L109" s="89" t="s">
        <v>1810</v>
      </c>
      <c r="M109" s="89" t="s">
        <v>18</v>
      </c>
      <c r="N109" s="89">
        <v>24815</v>
      </c>
      <c r="O109" s="102" t="s">
        <v>1854</v>
      </c>
      <c r="P109" s="114" t="s">
        <v>1604</v>
      </c>
      <c r="Q109" s="115" t="s">
        <v>5893</v>
      </c>
      <c r="R109" s="89" t="s">
        <v>285</v>
      </c>
      <c r="S109" s="87">
        <v>40161530</v>
      </c>
      <c r="T109" s="122" t="s">
        <v>4791</v>
      </c>
      <c r="U109" s="121" t="s">
        <v>4792</v>
      </c>
      <c r="V109" s="123">
        <v>0.22679851220175995</v>
      </c>
    </row>
    <row r="110" spans="1:22">
      <c r="A110" s="87" t="s">
        <v>20</v>
      </c>
      <c r="B110" s="118" t="s">
        <v>3471</v>
      </c>
      <c r="C110" s="116" t="s">
        <v>1861</v>
      </c>
      <c r="D110" s="119" t="s">
        <v>4351</v>
      </c>
      <c r="E110" s="88">
        <v>187.74</v>
      </c>
      <c r="F110" s="116" t="s">
        <v>1018</v>
      </c>
      <c r="G110" s="108"/>
      <c r="H110" s="86">
        <v>3</v>
      </c>
      <c r="I110" s="124"/>
      <c r="J110" s="108" t="s">
        <v>4299</v>
      </c>
      <c r="K110" s="114" t="s">
        <v>4050</v>
      </c>
      <c r="L110" s="89" t="s">
        <v>18</v>
      </c>
      <c r="M110" s="114" t="s">
        <v>4051</v>
      </c>
      <c r="N110" s="114">
        <v>24873</v>
      </c>
      <c r="O110" s="102" t="s">
        <v>4052</v>
      </c>
      <c r="P110" s="114" t="s">
        <v>4053</v>
      </c>
      <c r="Q110" s="115" t="s">
        <v>5894</v>
      </c>
      <c r="R110" s="114" t="s">
        <v>4054</v>
      </c>
      <c r="S110" s="87">
        <v>40161530</v>
      </c>
      <c r="T110" s="122" t="s">
        <v>5565</v>
      </c>
      <c r="U110" s="121" t="s">
        <v>5566</v>
      </c>
      <c r="V110" s="123">
        <v>0.12136363636363635</v>
      </c>
    </row>
    <row r="111" spans="1:22">
      <c r="A111" s="87" t="s">
        <v>20</v>
      </c>
      <c r="B111" s="118" t="s">
        <v>705</v>
      </c>
      <c r="C111" s="116" t="s">
        <v>1862</v>
      </c>
      <c r="D111" s="116" t="s">
        <v>957</v>
      </c>
      <c r="E111" s="88">
        <v>184.31</v>
      </c>
      <c r="F111" s="116" t="s">
        <v>1018</v>
      </c>
      <c r="G111" s="83"/>
      <c r="H111" s="86">
        <v>3</v>
      </c>
      <c r="I111" s="99"/>
      <c r="J111" s="98" t="s">
        <v>3211</v>
      </c>
      <c r="K111" s="89" t="s">
        <v>1797</v>
      </c>
      <c r="L111" s="89" t="s">
        <v>1825</v>
      </c>
      <c r="M111" s="89" t="s">
        <v>18</v>
      </c>
      <c r="N111" s="89">
        <v>24883</v>
      </c>
      <c r="O111" s="102" t="s">
        <v>4498</v>
      </c>
      <c r="P111" s="114" t="s">
        <v>4416</v>
      </c>
      <c r="Q111" s="115" t="s">
        <v>5895</v>
      </c>
      <c r="R111" s="114" t="s">
        <v>4417</v>
      </c>
      <c r="S111" s="87">
        <v>40161530</v>
      </c>
      <c r="T111" s="122" t="s">
        <v>4793</v>
      </c>
      <c r="U111" s="121" t="s">
        <v>4794</v>
      </c>
      <c r="V111" s="123">
        <v>0.15104780912637214</v>
      </c>
    </row>
    <row r="112" spans="1:22">
      <c r="A112" s="87" t="s">
        <v>20</v>
      </c>
      <c r="B112" s="118" t="s">
        <v>2047</v>
      </c>
      <c r="C112" s="116" t="s">
        <v>1862</v>
      </c>
      <c r="D112" s="103" t="s">
        <v>2240</v>
      </c>
      <c r="E112" s="88">
        <v>226.55</v>
      </c>
      <c r="F112" s="116" t="s">
        <v>1018</v>
      </c>
      <c r="G112" s="85" t="s">
        <v>3311</v>
      </c>
      <c r="H112" s="86">
        <v>3</v>
      </c>
      <c r="I112" s="99"/>
      <c r="J112" s="98" t="s">
        <v>3032</v>
      </c>
      <c r="K112" s="114" t="s">
        <v>2367</v>
      </c>
      <c r="L112" s="89" t="s">
        <v>18</v>
      </c>
      <c r="M112" s="89" t="s">
        <v>18</v>
      </c>
      <c r="N112" s="114">
        <v>24812</v>
      </c>
      <c r="O112" s="102" t="s">
        <v>2678</v>
      </c>
      <c r="P112" s="114" t="s">
        <v>2835</v>
      </c>
      <c r="Q112" s="115" t="s">
        <v>18</v>
      </c>
      <c r="R112" s="114" t="s">
        <v>18</v>
      </c>
      <c r="S112" s="87">
        <v>40161530</v>
      </c>
      <c r="T112" s="122" t="s">
        <v>5366</v>
      </c>
      <c r="U112" s="121" t="s">
        <v>5367</v>
      </c>
      <c r="V112" s="123">
        <v>0.33248661888778008</v>
      </c>
    </row>
    <row r="113" spans="1:22">
      <c r="A113" s="87" t="s">
        <v>20</v>
      </c>
      <c r="B113" s="118" t="s">
        <v>1939</v>
      </c>
      <c r="C113" s="116" t="s">
        <v>1862</v>
      </c>
      <c r="D113" s="103" t="s">
        <v>2136</v>
      </c>
      <c r="E113" s="88">
        <v>277.45</v>
      </c>
      <c r="F113" s="116" t="s">
        <v>1018</v>
      </c>
      <c r="G113" s="83"/>
      <c r="H113" s="86">
        <v>3</v>
      </c>
      <c r="I113" s="99"/>
      <c r="J113" s="98" t="s">
        <v>2314</v>
      </c>
      <c r="K113" s="114" t="s">
        <v>2409</v>
      </c>
      <c r="L113" s="89" t="s">
        <v>18</v>
      </c>
      <c r="M113" s="114" t="s">
        <v>3268</v>
      </c>
      <c r="N113" s="114">
        <v>24877</v>
      </c>
      <c r="O113" s="102" t="s">
        <v>2608</v>
      </c>
      <c r="P113" s="114" t="s">
        <v>4418</v>
      </c>
      <c r="Q113" s="115" t="s">
        <v>18</v>
      </c>
      <c r="R113" s="114" t="s">
        <v>18</v>
      </c>
      <c r="S113" s="87">
        <v>40161530</v>
      </c>
      <c r="T113" s="122" t="s">
        <v>4795</v>
      </c>
      <c r="U113" s="121" t="s">
        <v>4796</v>
      </c>
      <c r="V113" s="123">
        <v>0.26626145332486617</v>
      </c>
    </row>
    <row r="114" spans="1:22">
      <c r="A114" s="87" t="s">
        <v>20</v>
      </c>
      <c r="B114" s="118" t="s">
        <v>2061</v>
      </c>
      <c r="C114" s="116" t="s">
        <v>1861</v>
      </c>
      <c r="D114" s="103" t="s">
        <v>2252</v>
      </c>
      <c r="E114" s="88">
        <v>284.3</v>
      </c>
      <c r="F114" s="116" t="s">
        <v>1018</v>
      </c>
      <c r="G114" s="83"/>
      <c r="H114" s="86">
        <v>3</v>
      </c>
      <c r="I114" s="99"/>
      <c r="J114" s="98" t="s">
        <v>3186</v>
      </c>
      <c r="K114" s="114" t="s">
        <v>2480</v>
      </c>
      <c r="L114" s="89" t="s">
        <v>2539</v>
      </c>
      <c r="M114" s="89" t="s">
        <v>18</v>
      </c>
      <c r="N114" s="114" t="s">
        <v>2563</v>
      </c>
      <c r="O114" s="102" t="s">
        <v>18</v>
      </c>
      <c r="P114" s="114" t="s">
        <v>2845</v>
      </c>
      <c r="Q114" s="115" t="s">
        <v>18</v>
      </c>
      <c r="R114" s="114" t="s">
        <v>3026</v>
      </c>
      <c r="S114" s="87">
        <v>40161530</v>
      </c>
      <c r="T114" s="122" t="s">
        <v>4797</v>
      </c>
      <c r="U114" s="121" t="s">
        <v>4798</v>
      </c>
      <c r="V114" s="123">
        <v>0.14968701805316156</v>
      </c>
    </row>
    <row r="115" spans="1:22">
      <c r="A115" s="87" t="s">
        <v>20</v>
      </c>
      <c r="B115" s="118" t="s">
        <v>3455</v>
      </c>
      <c r="C115" s="116" t="s">
        <v>1862</v>
      </c>
      <c r="D115" s="103" t="s">
        <v>3455</v>
      </c>
      <c r="E115" s="88">
        <v>561.07000000000005</v>
      </c>
      <c r="F115" s="116" t="s">
        <v>1018</v>
      </c>
      <c r="G115" s="108"/>
      <c r="H115" s="86">
        <v>3</v>
      </c>
      <c r="I115" s="124"/>
      <c r="J115" s="108" t="s">
        <v>4287</v>
      </c>
      <c r="K115" s="114" t="s">
        <v>3998</v>
      </c>
      <c r="L115" s="89" t="s">
        <v>3999</v>
      </c>
      <c r="M115" s="89" t="s">
        <v>18</v>
      </c>
      <c r="N115" s="114" t="s">
        <v>4000</v>
      </c>
      <c r="O115" s="102" t="s">
        <v>4001</v>
      </c>
      <c r="P115" s="114" t="s">
        <v>18</v>
      </c>
      <c r="Q115" s="115" t="s">
        <v>18</v>
      </c>
      <c r="R115" s="114" t="s">
        <v>18</v>
      </c>
      <c r="S115" s="87">
        <v>40161530</v>
      </c>
      <c r="T115" s="122" t="s">
        <v>5569</v>
      </c>
      <c r="U115" s="121" t="s">
        <v>5570</v>
      </c>
      <c r="V115" s="123">
        <v>0.15151515151515149</v>
      </c>
    </row>
    <row r="116" spans="1:22">
      <c r="A116" s="87" t="s">
        <v>20</v>
      </c>
      <c r="B116" s="118" t="s">
        <v>3388</v>
      </c>
      <c r="C116" s="116" t="s">
        <v>1862</v>
      </c>
      <c r="D116" s="103" t="s">
        <v>3513</v>
      </c>
      <c r="E116" s="88">
        <v>277.77</v>
      </c>
      <c r="F116" s="116" t="s">
        <v>1018</v>
      </c>
      <c r="G116" s="108"/>
      <c r="H116" s="86">
        <v>3</v>
      </c>
      <c r="I116" s="124"/>
      <c r="J116" s="108" t="s">
        <v>4231</v>
      </c>
      <c r="K116" s="114" t="s">
        <v>3789</v>
      </c>
      <c r="L116" s="89" t="s">
        <v>18</v>
      </c>
      <c r="M116" s="89" t="s">
        <v>18</v>
      </c>
      <c r="N116" s="114" t="s">
        <v>3790</v>
      </c>
      <c r="O116" s="102" t="s">
        <v>18</v>
      </c>
      <c r="P116" s="114" t="s">
        <v>18</v>
      </c>
      <c r="Q116" s="115" t="s">
        <v>18</v>
      </c>
      <c r="R116" s="114" t="s">
        <v>18</v>
      </c>
      <c r="S116" s="87">
        <v>40161530</v>
      </c>
      <c r="T116" s="122" t="s">
        <v>5571</v>
      </c>
      <c r="U116" s="121" t="s">
        <v>5572</v>
      </c>
      <c r="V116" s="123">
        <v>6.0606060606060601E-2</v>
      </c>
    </row>
    <row r="117" spans="1:22">
      <c r="A117" s="87" t="s">
        <v>20</v>
      </c>
      <c r="B117" s="118" t="s">
        <v>3462</v>
      </c>
      <c r="C117" s="116" t="s">
        <v>1861</v>
      </c>
      <c r="D117" s="103" t="s">
        <v>4342</v>
      </c>
      <c r="E117" s="88">
        <v>363.31</v>
      </c>
      <c r="F117" s="116" t="s">
        <v>1018</v>
      </c>
      <c r="G117" s="108"/>
      <c r="H117" s="86">
        <v>3</v>
      </c>
      <c r="I117" s="124"/>
      <c r="J117" s="108" t="s">
        <v>3033</v>
      </c>
      <c r="K117" s="114" t="s">
        <v>4022</v>
      </c>
      <c r="L117" s="89" t="s">
        <v>4023</v>
      </c>
      <c r="M117" s="89" t="s">
        <v>18</v>
      </c>
      <c r="N117" s="114" t="s">
        <v>4024</v>
      </c>
      <c r="O117" s="102" t="s">
        <v>4025</v>
      </c>
      <c r="P117" s="114" t="s">
        <v>4026</v>
      </c>
      <c r="Q117" s="115" t="s">
        <v>18</v>
      </c>
      <c r="R117" s="114" t="s">
        <v>18</v>
      </c>
      <c r="S117" s="87">
        <v>40161530</v>
      </c>
      <c r="T117" s="122" t="s">
        <v>5573</v>
      </c>
      <c r="U117" s="121">
        <v>10076333195949</v>
      </c>
      <c r="V117" s="123">
        <v>0.27272727272727271</v>
      </c>
    </row>
    <row r="118" spans="1:22">
      <c r="A118" s="87" t="s">
        <v>20</v>
      </c>
      <c r="B118" s="118" t="s">
        <v>1885</v>
      </c>
      <c r="C118" s="116" t="s">
        <v>1862</v>
      </c>
      <c r="D118" s="103" t="s">
        <v>2087</v>
      </c>
      <c r="E118" s="88">
        <v>337.34</v>
      </c>
      <c r="F118" s="116" t="s">
        <v>1018</v>
      </c>
      <c r="G118" s="83"/>
      <c r="H118" s="86">
        <v>3</v>
      </c>
      <c r="I118" s="99"/>
      <c r="J118" s="98" t="s">
        <v>3033</v>
      </c>
      <c r="K118" s="114" t="s">
        <v>2369</v>
      </c>
      <c r="L118" s="89" t="s">
        <v>18</v>
      </c>
      <c r="M118" s="89" t="s">
        <v>18</v>
      </c>
      <c r="N118" s="114" t="s">
        <v>2551</v>
      </c>
      <c r="O118" s="102" t="s">
        <v>5896</v>
      </c>
      <c r="P118" s="114" t="s">
        <v>2706</v>
      </c>
      <c r="Q118" s="115" t="s">
        <v>5897</v>
      </c>
      <c r="R118" s="114" t="s">
        <v>18</v>
      </c>
      <c r="S118" s="87">
        <v>40161530</v>
      </c>
      <c r="T118" s="122" t="s">
        <v>4799</v>
      </c>
      <c r="U118" s="121" t="s">
        <v>4800</v>
      </c>
      <c r="V118" s="123">
        <v>0.13607910732105596</v>
      </c>
    </row>
    <row r="119" spans="1:22">
      <c r="A119" s="87" t="s">
        <v>20</v>
      </c>
      <c r="B119" s="118" t="s">
        <v>1884</v>
      </c>
      <c r="C119" s="116" t="s">
        <v>1861</v>
      </c>
      <c r="D119" s="103" t="s">
        <v>2086</v>
      </c>
      <c r="E119" s="88">
        <v>349.05</v>
      </c>
      <c r="F119" s="116" t="s">
        <v>1018</v>
      </c>
      <c r="G119" s="83"/>
      <c r="H119" s="86">
        <v>3</v>
      </c>
      <c r="I119" s="99"/>
      <c r="J119" s="98" t="s">
        <v>2263</v>
      </c>
      <c r="K119" s="114" t="s">
        <v>2368</v>
      </c>
      <c r="L119" s="89" t="s">
        <v>18</v>
      </c>
      <c r="M119" s="89" t="s">
        <v>18</v>
      </c>
      <c r="N119" s="114" t="s">
        <v>2550</v>
      </c>
      <c r="O119" s="102" t="s">
        <v>18</v>
      </c>
      <c r="P119" s="114" t="s">
        <v>18</v>
      </c>
      <c r="Q119" s="115" t="s">
        <v>18</v>
      </c>
      <c r="R119" s="114" t="s">
        <v>18</v>
      </c>
      <c r="S119" s="87">
        <v>40161530</v>
      </c>
      <c r="T119" s="122" t="s">
        <v>4801</v>
      </c>
      <c r="U119" s="121" t="s">
        <v>4802</v>
      </c>
      <c r="V119" s="123">
        <v>0.10205933049079198</v>
      </c>
    </row>
    <row r="120" spans="1:22">
      <c r="A120" s="87" t="s">
        <v>20</v>
      </c>
      <c r="B120" s="118" t="s">
        <v>1882</v>
      </c>
      <c r="C120" s="116" t="s">
        <v>1861</v>
      </c>
      <c r="D120" s="103" t="s">
        <v>2084</v>
      </c>
      <c r="E120" s="88">
        <v>250.95</v>
      </c>
      <c r="F120" s="116" t="s">
        <v>1018</v>
      </c>
      <c r="G120" s="83"/>
      <c r="H120" s="86">
        <v>3</v>
      </c>
      <c r="I120" s="99"/>
      <c r="J120" s="98" t="s">
        <v>2270</v>
      </c>
      <c r="K120" s="114" t="s">
        <v>2366</v>
      </c>
      <c r="L120" s="89" t="s">
        <v>18</v>
      </c>
      <c r="M120" s="89" t="s">
        <v>18</v>
      </c>
      <c r="N120" s="114" t="s">
        <v>2549</v>
      </c>
      <c r="O120" s="102" t="s">
        <v>18</v>
      </c>
      <c r="P120" s="114" t="s">
        <v>2704</v>
      </c>
      <c r="Q120" s="115" t="s">
        <v>5898</v>
      </c>
      <c r="R120" s="114" t="s">
        <v>18</v>
      </c>
      <c r="S120" s="87">
        <v>40161530</v>
      </c>
      <c r="T120" s="122" t="s">
        <v>4803</v>
      </c>
      <c r="U120" s="121" t="s">
        <v>4804</v>
      </c>
      <c r="V120" s="123">
        <v>0.27079742356890135</v>
      </c>
    </row>
    <row r="121" spans="1:22">
      <c r="A121" s="87" t="s">
        <v>20</v>
      </c>
      <c r="B121" s="118" t="s">
        <v>2057</v>
      </c>
      <c r="C121" s="116" t="s">
        <v>1862</v>
      </c>
      <c r="D121" s="103" t="s">
        <v>2250</v>
      </c>
      <c r="E121" s="88">
        <v>263.29000000000002</v>
      </c>
      <c r="F121" s="116" t="s">
        <v>1018</v>
      </c>
      <c r="G121" s="85" t="s">
        <v>3311</v>
      </c>
      <c r="H121" s="86">
        <v>3</v>
      </c>
      <c r="I121" s="99"/>
      <c r="J121" s="98" t="s">
        <v>3187</v>
      </c>
      <c r="K121" s="114" t="s">
        <v>2477</v>
      </c>
      <c r="L121" s="89" t="s">
        <v>5960</v>
      </c>
      <c r="M121" s="89" t="s">
        <v>18</v>
      </c>
      <c r="N121" s="114">
        <v>24048</v>
      </c>
      <c r="O121" s="102" t="s">
        <v>2684</v>
      </c>
      <c r="P121" s="114" t="s">
        <v>2843</v>
      </c>
      <c r="Q121" s="115" t="s">
        <v>18</v>
      </c>
      <c r="R121" s="114" t="s">
        <v>3023</v>
      </c>
      <c r="S121" s="87">
        <v>40161530</v>
      </c>
      <c r="T121" s="122" t="s">
        <v>5368</v>
      </c>
      <c r="U121" s="121" t="s">
        <v>5369</v>
      </c>
      <c r="V121" s="123">
        <v>0.15286219722398622</v>
      </c>
    </row>
    <row r="122" spans="1:22">
      <c r="A122" s="87" t="s">
        <v>20</v>
      </c>
      <c r="B122" s="118" t="s">
        <v>685</v>
      </c>
      <c r="C122" s="116" t="s">
        <v>1860</v>
      </c>
      <c r="D122" s="116" t="s">
        <v>938</v>
      </c>
      <c r="E122" s="88">
        <v>117.45</v>
      </c>
      <c r="F122" s="116" t="s">
        <v>1018</v>
      </c>
      <c r="G122" s="83"/>
      <c r="H122" s="86">
        <v>3</v>
      </c>
      <c r="I122" s="99"/>
      <c r="J122" s="98" t="s">
        <v>3081</v>
      </c>
      <c r="K122" s="89" t="s">
        <v>6096</v>
      </c>
      <c r="L122" s="89" t="s">
        <v>18</v>
      </c>
      <c r="M122" s="89" t="s">
        <v>18</v>
      </c>
      <c r="N122" s="89">
        <v>24068</v>
      </c>
      <c r="O122" s="102" t="s">
        <v>4499</v>
      </c>
      <c r="P122" s="114" t="s">
        <v>1619</v>
      </c>
      <c r="Q122" s="115" t="s">
        <v>18</v>
      </c>
      <c r="R122" s="89" t="s">
        <v>4457</v>
      </c>
      <c r="S122" s="87">
        <v>40161530</v>
      </c>
      <c r="T122" s="122" t="s">
        <v>4805</v>
      </c>
      <c r="U122" s="121" t="s">
        <v>4806</v>
      </c>
      <c r="V122" s="123">
        <v>0.22679851220175995</v>
      </c>
    </row>
    <row r="123" spans="1:22">
      <c r="A123" s="87" t="s">
        <v>20</v>
      </c>
      <c r="B123" s="118" t="s">
        <v>3381</v>
      </c>
      <c r="C123" s="116" t="s">
        <v>1862</v>
      </c>
      <c r="D123" s="103" t="s">
        <v>3512</v>
      </c>
      <c r="E123" s="88">
        <v>327.51</v>
      </c>
      <c r="F123" s="116" t="s">
        <v>1018</v>
      </c>
      <c r="G123" s="85" t="s">
        <v>3311</v>
      </c>
      <c r="H123" s="86">
        <v>3</v>
      </c>
      <c r="I123" s="124"/>
      <c r="J123" s="108" t="s">
        <v>4225</v>
      </c>
      <c r="K123" s="114" t="s">
        <v>3759</v>
      </c>
      <c r="L123" s="89" t="s">
        <v>3760</v>
      </c>
      <c r="M123" s="89" t="s">
        <v>18</v>
      </c>
      <c r="N123" s="114">
        <v>24600</v>
      </c>
      <c r="O123" s="102" t="s">
        <v>3761</v>
      </c>
      <c r="P123" s="114" t="s">
        <v>3762</v>
      </c>
      <c r="Q123" s="115" t="s">
        <v>18</v>
      </c>
      <c r="R123" s="114" t="s">
        <v>18</v>
      </c>
      <c r="S123" s="87">
        <v>40161530</v>
      </c>
      <c r="T123" s="122" t="s">
        <v>5547</v>
      </c>
      <c r="U123" s="121" t="s">
        <v>5548</v>
      </c>
      <c r="V123" s="123">
        <v>3.6818181818181819E-2</v>
      </c>
    </row>
    <row r="124" spans="1:22">
      <c r="A124" s="87" t="s">
        <v>20</v>
      </c>
      <c r="B124" s="118" t="s">
        <v>2046</v>
      </c>
      <c r="C124" s="116" t="s">
        <v>1862</v>
      </c>
      <c r="D124" s="103" t="s">
        <v>2239</v>
      </c>
      <c r="E124" s="88">
        <v>351.43</v>
      </c>
      <c r="F124" s="116" t="s">
        <v>1018</v>
      </c>
      <c r="G124" s="85"/>
      <c r="H124" s="86">
        <v>3</v>
      </c>
      <c r="I124" s="99"/>
      <c r="J124" s="98" t="s">
        <v>3034</v>
      </c>
      <c r="K124" s="114" t="s">
        <v>2471</v>
      </c>
      <c r="L124" s="89" t="s">
        <v>3269</v>
      </c>
      <c r="M124" s="89" t="s">
        <v>18</v>
      </c>
      <c r="N124" s="114">
        <v>49374</v>
      </c>
      <c r="O124" s="102" t="s">
        <v>2677</v>
      </c>
      <c r="P124" s="114" t="s">
        <v>2834</v>
      </c>
      <c r="Q124" s="115" t="s">
        <v>18</v>
      </c>
      <c r="R124" s="114" t="s">
        <v>3017</v>
      </c>
      <c r="S124" s="87">
        <v>40161530</v>
      </c>
      <c r="T124" s="122" t="s">
        <v>5374</v>
      </c>
      <c r="U124" s="121" t="s">
        <v>5375</v>
      </c>
      <c r="V124" s="123">
        <v>0.31162115576521821</v>
      </c>
    </row>
    <row r="125" spans="1:22">
      <c r="A125" s="87" t="s">
        <v>20</v>
      </c>
      <c r="B125" s="118" t="s">
        <v>2063</v>
      </c>
      <c r="C125" s="116" t="s">
        <v>1861</v>
      </c>
      <c r="D125" s="103" t="s">
        <v>2254</v>
      </c>
      <c r="E125" s="88">
        <v>316.68</v>
      </c>
      <c r="F125" s="116" t="s">
        <v>1018</v>
      </c>
      <c r="G125" s="83"/>
      <c r="H125" s="86">
        <v>3</v>
      </c>
      <c r="I125" s="99"/>
      <c r="J125" s="98" t="s">
        <v>3188</v>
      </c>
      <c r="K125" s="114" t="s">
        <v>2481</v>
      </c>
      <c r="L125" s="89" t="s">
        <v>2541</v>
      </c>
      <c r="M125" s="89" t="s">
        <v>18</v>
      </c>
      <c r="N125" s="114">
        <v>24829</v>
      </c>
      <c r="O125" s="102" t="s">
        <v>2688</v>
      </c>
      <c r="P125" s="114" t="s">
        <v>2847</v>
      </c>
      <c r="Q125" s="115" t="s">
        <v>5899</v>
      </c>
      <c r="R125" s="114" t="s">
        <v>3027</v>
      </c>
      <c r="S125" s="87">
        <v>40161530</v>
      </c>
      <c r="T125" s="122" t="s">
        <v>4809</v>
      </c>
      <c r="U125" s="121" t="s">
        <v>4810</v>
      </c>
      <c r="V125" s="123">
        <v>8.3915449514651172E-2</v>
      </c>
    </row>
    <row r="126" spans="1:22">
      <c r="A126" s="87" t="s">
        <v>20</v>
      </c>
      <c r="B126" s="118" t="s">
        <v>721</v>
      </c>
      <c r="C126" s="116" t="s">
        <v>1861</v>
      </c>
      <c r="D126" s="116" t="s">
        <v>973</v>
      </c>
      <c r="E126" s="88">
        <v>303.27</v>
      </c>
      <c r="F126" s="116" t="s">
        <v>1018</v>
      </c>
      <c r="G126" s="83"/>
      <c r="H126" s="86">
        <v>3</v>
      </c>
      <c r="I126" s="99"/>
      <c r="J126" s="98" t="s">
        <v>3082</v>
      </c>
      <c r="K126" s="89" t="s">
        <v>1697</v>
      </c>
      <c r="L126" s="89" t="s">
        <v>18</v>
      </c>
      <c r="M126" s="89" t="s">
        <v>18</v>
      </c>
      <c r="N126" s="89">
        <v>24065</v>
      </c>
      <c r="O126" s="102" t="s">
        <v>4419</v>
      </c>
      <c r="P126" s="114" t="s">
        <v>1630</v>
      </c>
      <c r="Q126" s="115" t="s">
        <v>5900</v>
      </c>
      <c r="R126" s="89" t="s">
        <v>4458</v>
      </c>
      <c r="S126" s="87">
        <v>40161530</v>
      </c>
      <c r="T126" s="122" t="s">
        <v>4811</v>
      </c>
      <c r="U126" s="121" t="s">
        <v>4812</v>
      </c>
      <c r="V126" s="123">
        <v>0.22679851220175995</v>
      </c>
    </row>
    <row r="127" spans="1:22">
      <c r="A127" s="87" t="s">
        <v>20</v>
      </c>
      <c r="B127" s="118" t="s">
        <v>734</v>
      </c>
      <c r="C127" s="116" t="s">
        <v>1861</v>
      </c>
      <c r="D127" s="116" t="s">
        <v>986</v>
      </c>
      <c r="E127" s="88">
        <v>185.64</v>
      </c>
      <c r="F127" s="116" t="s">
        <v>1018</v>
      </c>
      <c r="G127" s="83"/>
      <c r="H127" s="86">
        <v>3</v>
      </c>
      <c r="I127" s="99"/>
      <c r="J127" s="98" t="s">
        <v>3083</v>
      </c>
      <c r="K127" s="89" t="s">
        <v>1698</v>
      </c>
      <c r="L127" s="89" t="s">
        <v>1807</v>
      </c>
      <c r="M127" s="89" t="s">
        <v>18</v>
      </c>
      <c r="N127" s="89">
        <v>24479</v>
      </c>
      <c r="O127" s="102" t="s">
        <v>18</v>
      </c>
      <c r="P127" s="114" t="s">
        <v>284</v>
      </c>
      <c r="Q127" s="115" t="s">
        <v>18</v>
      </c>
      <c r="R127" s="89" t="s">
        <v>4459</v>
      </c>
      <c r="S127" s="87">
        <v>40161530</v>
      </c>
      <c r="T127" s="122" t="s">
        <v>4813</v>
      </c>
      <c r="U127" s="121" t="s">
        <v>4814</v>
      </c>
      <c r="V127" s="123">
        <v>0.22679851220175995</v>
      </c>
    </row>
    <row r="128" spans="1:22">
      <c r="A128" s="87" t="s">
        <v>20</v>
      </c>
      <c r="B128" s="118" t="s">
        <v>680</v>
      </c>
      <c r="C128" s="116" t="s">
        <v>1860</v>
      </c>
      <c r="D128" s="116" t="s">
        <v>934</v>
      </c>
      <c r="E128" s="88">
        <v>294.08999999999997</v>
      </c>
      <c r="F128" s="116" t="s">
        <v>1018</v>
      </c>
      <c r="G128" s="83"/>
      <c r="H128" s="86">
        <v>3</v>
      </c>
      <c r="I128" s="99"/>
      <c r="J128" s="98" t="s">
        <v>3084</v>
      </c>
      <c r="K128" s="89" t="s">
        <v>1690</v>
      </c>
      <c r="L128" s="89" t="s">
        <v>1805</v>
      </c>
      <c r="M128" s="89" t="s">
        <v>18</v>
      </c>
      <c r="N128" s="89">
        <v>24313</v>
      </c>
      <c r="O128" s="102" t="s">
        <v>1834</v>
      </c>
      <c r="P128" s="114" t="s">
        <v>1603</v>
      </c>
      <c r="Q128" s="115" t="s">
        <v>5901</v>
      </c>
      <c r="R128" s="89" t="s">
        <v>4460</v>
      </c>
      <c r="S128" s="87">
        <v>40161530</v>
      </c>
      <c r="T128" s="122" t="s">
        <v>4815</v>
      </c>
      <c r="U128" s="121" t="s">
        <v>4816</v>
      </c>
      <c r="V128" s="123">
        <v>0.22679851220175995</v>
      </c>
    </row>
    <row r="129" spans="1:22">
      <c r="A129" s="87" t="s">
        <v>20</v>
      </c>
      <c r="B129" s="118" t="s">
        <v>678</v>
      </c>
      <c r="C129" s="116" t="s">
        <v>1861</v>
      </c>
      <c r="D129" s="116" t="s">
        <v>932</v>
      </c>
      <c r="E129" s="88">
        <v>270.08999999999997</v>
      </c>
      <c r="F129" s="116" t="s">
        <v>1018</v>
      </c>
      <c r="G129" s="83"/>
      <c r="H129" s="86">
        <v>3</v>
      </c>
      <c r="I129" s="99"/>
      <c r="J129" s="98" t="s">
        <v>3085</v>
      </c>
      <c r="K129" s="89" t="s">
        <v>1689</v>
      </c>
      <c r="L129" s="89" t="s">
        <v>1822</v>
      </c>
      <c r="M129" s="89" t="s">
        <v>18</v>
      </c>
      <c r="N129" s="89">
        <v>49352</v>
      </c>
      <c r="O129" s="102" t="s">
        <v>1833</v>
      </c>
      <c r="P129" s="114" t="s">
        <v>1602</v>
      </c>
      <c r="Q129" s="115" t="s">
        <v>5902</v>
      </c>
      <c r="R129" s="89" t="s">
        <v>4461</v>
      </c>
      <c r="S129" s="87">
        <v>40161530</v>
      </c>
      <c r="T129" s="122" t="s">
        <v>4817</v>
      </c>
      <c r="U129" s="121" t="s">
        <v>4818</v>
      </c>
      <c r="V129" s="123">
        <v>0.22679851220175995</v>
      </c>
    </row>
    <row r="130" spans="1:22">
      <c r="A130" s="87" t="s">
        <v>20</v>
      </c>
      <c r="B130" s="118" t="s">
        <v>3470</v>
      </c>
      <c r="C130" s="116" t="s">
        <v>1862</v>
      </c>
      <c r="D130" s="119" t="s">
        <v>4350</v>
      </c>
      <c r="E130" s="88">
        <v>194.41</v>
      </c>
      <c r="F130" s="116" t="s">
        <v>1018</v>
      </c>
      <c r="G130" s="108"/>
      <c r="H130" s="86">
        <v>3</v>
      </c>
      <c r="I130" s="124"/>
      <c r="J130" s="108" t="s">
        <v>4298</v>
      </c>
      <c r="K130" s="114" t="s">
        <v>4047</v>
      </c>
      <c r="L130" s="89" t="s">
        <v>18</v>
      </c>
      <c r="M130" s="89" t="s">
        <v>18</v>
      </c>
      <c r="N130" s="114">
        <v>24524</v>
      </c>
      <c r="O130" s="102" t="s">
        <v>4048</v>
      </c>
      <c r="P130" s="114" t="s">
        <v>4049</v>
      </c>
      <c r="Q130" s="115" t="s">
        <v>18</v>
      </c>
      <c r="R130" s="114" t="s">
        <v>18</v>
      </c>
      <c r="S130" s="87">
        <v>40161530</v>
      </c>
      <c r="T130" s="122" t="s">
        <v>5578</v>
      </c>
      <c r="U130" s="121" t="s">
        <v>5579</v>
      </c>
      <c r="V130" s="123">
        <v>0.22727272727272727</v>
      </c>
    </row>
    <row r="131" spans="1:22">
      <c r="A131" s="87" t="s">
        <v>20</v>
      </c>
      <c r="B131" s="118" t="s">
        <v>2045</v>
      </c>
      <c r="C131" s="116" t="s">
        <v>1862</v>
      </c>
      <c r="D131" s="103" t="s">
        <v>2238</v>
      </c>
      <c r="E131" s="88">
        <v>665.64</v>
      </c>
      <c r="F131" s="116" t="s">
        <v>1018</v>
      </c>
      <c r="G131" s="85" t="s">
        <v>3311</v>
      </c>
      <c r="H131" s="86">
        <v>3</v>
      </c>
      <c r="I131" s="99"/>
      <c r="J131" s="98" t="s">
        <v>3035</v>
      </c>
      <c r="K131" s="114" t="s">
        <v>2470</v>
      </c>
      <c r="L131" s="89" t="s">
        <v>3270</v>
      </c>
      <c r="M131" s="89" t="s">
        <v>18</v>
      </c>
      <c r="N131" s="114">
        <v>49371</v>
      </c>
      <c r="O131" s="102" t="s">
        <v>2676</v>
      </c>
      <c r="P131" s="114" t="s">
        <v>2833</v>
      </c>
      <c r="Q131" s="115" t="s">
        <v>18</v>
      </c>
      <c r="R131" s="114" t="s">
        <v>3016</v>
      </c>
      <c r="S131" s="87">
        <v>40161530</v>
      </c>
      <c r="T131" s="122" t="s">
        <v>4754</v>
      </c>
      <c r="U131" s="121" t="s">
        <v>4755</v>
      </c>
      <c r="V131" s="123">
        <v>0.4232060237684841</v>
      </c>
    </row>
    <row r="132" spans="1:22">
      <c r="A132" s="87" t="s">
        <v>20</v>
      </c>
      <c r="B132" s="118" t="s">
        <v>713</v>
      </c>
      <c r="C132" s="116" t="s">
        <v>1861</v>
      </c>
      <c r="D132" s="116" t="s">
        <v>965</v>
      </c>
      <c r="E132" s="88">
        <v>147.46</v>
      </c>
      <c r="F132" s="116" t="s">
        <v>1018</v>
      </c>
      <c r="G132" s="83"/>
      <c r="H132" s="86">
        <v>3</v>
      </c>
      <c r="I132" s="99"/>
      <c r="J132" s="98" t="s">
        <v>3086</v>
      </c>
      <c r="K132" s="89" t="s">
        <v>1696</v>
      </c>
      <c r="L132" s="89" t="s">
        <v>1809</v>
      </c>
      <c r="M132" s="89" t="s">
        <v>18</v>
      </c>
      <c r="N132" s="89">
        <v>24683</v>
      </c>
      <c r="O132" s="102" t="s">
        <v>1836</v>
      </c>
      <c r="P132" s="114" t="s">
        <v>286</v>
      </c>
      <c r="Q132" s="115" t="s">
        <v>5903</v>
      </c>
      <c r="R132" s="89" t="s">
        <v>4462</v>
      </c>
      <c r="S132" s="87">
        <v>40161530</v>
      </c>
      <c r="T132" s="122" t="s">
        <v>4819</v>
      </c>
      <c r="U132" s="121" t="s">
        <v>4820</v>
      </c>
      <c r="V132" s="123">
        <v>0.15104780912637214</v>
      </c>
    </row>
    <row r="133" spans="1:22">
      <c r="A133" s="87" t="s">
        <v>20</v>
      </c>
      <c r="B133" s="118" t="s">
        <v>1938</v>
      </c>
      <c r="C133" s="116" t="s">
        <v>1862</v>
      </c>
      <c r="D133" s="103" t="s">
        <v>2135</v>
      </c>
      <c r="E133" s="88">
        <v>330.53</v>
      </c>
      <c r="F133" s="116" t="s">
        <v>1018</v>
      </c>
      <c r="G133" s="83"/>
      <c r="H133" s="86">
        <v>3</v>
      </c>
      <c r="I133" s="99"/>
      <c r="J133" s="98" t="s">
        <v>2313</v>
      </c>
      <c r="K133" s="114" t="s">
        <v>2408</v>
      </c>
      <c r="L133" s="89" t="s">
        <v>18</v>
      </c>
      <c r="M133" s="89" t="s">
        <v>18</v>
      </c>
      <c r="N133" s="114">
        <v>49466</v>
      </c>
      <c r="O133" s="102" t="s">
        <v>18</v>
      </c>
      <c r="P133" s="114" t="s">
        <v>2751</v>
      </c>
      <c r="Q133" s="115" t="s">
        <v>18</v>
      </c>
      <c r="R133" s="114" t="s">
        <v>2957</v>
      </c>
      <c r="S133" s="87">
        <v>40161530</v>
      </c>
      <c r="T133" s="122" t="s">
        <v>4821</v>
      </c>
      <c r="U133" s="121" t="s">
        <v>4822</v>
      </c>
      <c r="V133" s="123">
        <v>0.19640751156672412</v>
      </c>
    </row>
    <row r="134" spans="1:22">
      <c r="A134" s="87" t="s">
        <v>20</v>
      </c>
      <c r="B134" s="118" t="s">
        <v>719</v>
      </c>
      <c r="C134" s="116" t="s">
        <v>1862</v>
      </c>
      <c r="D134" s="116" t="s">
        <v>971</v>
      </c>
      <c r="E134" s="88">
        <v>299.41000000000003</v>
      </c>
      <c r="F134" s="116" t="s">
        <v>1018</v>
      </c>
      <c r="G134" s="83"/>
      <c r="H134" s="86">
        <v>3</v>
      </c>
      <c r="I134" s="99"/>
      <c r="J134" s="98" t="s">
        <v>3087</v>
      </c>
      <c r="K134" s="89" t="s">
        <v>1792</v>
      </c>
      <c r="L134" s="89" t="s">
        <v>18</v>
      </c>
      <c r="M134" s="89" t="s">
        <v>18</v>
      </c>
      <c r="N134" s="89">
        <v>24687</v>
      </c>
      <c r="O134" s="102" t="s">
        <v>3747</v>
      </c>
      <c r="P134" s="114" t="s">
        <v>1629</v>
      </c>
      <c r="Q134" s="115" t="s">
        <v>18</v>
      </c>
      <c r="R134" s="89" t="s">
        <v>3748</v>
      </c>
      <c r="S134" s="87">
        <v>40161530</v>
      </c>
      <c r="T134" s="122" t="s">
        <v>4823</v>
      </c>
      <c r="U134" s="121" t="s">
        <v>4824</v>
      </c>
      <c r="V134" s="123">
        <v>0.1324503311258278</v>
      </c>
    </row>
    <row r="135" spans="1:22">
      <c r="A135" s="87" t="s">
        <v>20</v>
      </c>
      <c r="B135" s="118" t="s">
        <v>1937</v>
      </c>
      <c r="C135" s="116" t="s">
        <v>1862</v>
      </c>
      <c r="D135" s="103" t="s">
        <v>2134</v>
      </c>
      <c r="E135" s="88">
        <v>305.36</v>
      </c>
      <c r="F135" s="116" t="s">
        <v>1018</v>
      </c>
      <c r="G135" s="83"/>
      <c r="H135" s="86">
        <v>3</v>
      </c>
      <c r="I135" s="99"/>
      <c r="J135" s="98" t="s">
        <v>2312</v>
      </c>
      <c r="K135" s="114">
        <v>22665802</v>
      </c>
      <c r="L135" s="89" t="s">
        <v>18</v>
      </c>
      <c r="M135" s="89" t="s">
        <v>18</v>
      </c>
      <c r="N135" s="114">
        <v>24872</v>
      </c>
      <c r="O135" s="102" t="s">
        <v>5904</v>
      </c>
      <c r="P135" s="114" t="s">
        <v>2750</v>
      </c>
      <c r="Q135" s="115" t="s">
        <v>18</v>
      </c>
      <c r="R135" s="114" t="s">
        <v>2956</v>
      </c>
      <c r="S135" s="87">
        <v>40161530</v>
      </c>
      <c r="T135" s="122" t="s">
        <v>4825</v>
      </c>
      <c r="U135" s="121" t="s">
        <v>4826</v>
      </c>
      <c r="V135" s="123">
        <v>0.25718951283679575</v>
      </c>
    </row>
    <row r="136" spans="1:22">
      <c r="A136" s="87" t="s">
        <v>20</v>
      </c>
      <c r="B136" s="118" t="s">
        <v>1936</v>
      </c>
      <c r="C136" s="116" t="s">
        <v>1862</v>
      </c>
      <c r="D136" s="103" t="s">
        <v>2133</v>
      </c>
      <c r="E136" s="88">
        <v>254.15</v>
      </c>
      <c r="F136" s="116" t="s">
        <v>1018</v>
      </c>
      <c r="G136" s="83"/>
      <c r="H136" s="86">
        <v>3</v>
      </c>
      <c r="I136" s="99"/>
      <c r="J136" s="98" t="s">
        <v>2311</v>
      </c>
      <c r="K136" s="114" t="s">
        <v>2407</v>
      </c>
      <c r="L136" s="89" t="s">
        <v>2505</v>
      </c>
      <c r="M136" s="89" t="s">
        <v>18</v>
      </c>
      <c r="N136" s="114">
        <v>24816</v>
      </c>
      <c r="O136" s="102" t="s">
        <v>2607</v>
      </c>
      <c r="P136" s="114" t="s">
        <v>2749</v>
      </c>
      <c r="Q136" s="115" t="s">
        <v>18</v>
      </c>
      <c r="R136" s="114" t="s">
        <v>2955</v>
      </c>
      <c r="S136" s="87">
        <v>40161530</v>
      </c>
      <c r="T136" s="122" t="s">
        <v>4827</v>
      </c>
      <c r="U136" s="121" t="s">
        <v>4828</v>
      </c>
      <c r="V136" s="123">
        <v>0.27215821464211193</v>
      </c>
    </row>
    <row r="137" spans="1:22">
      <c r="A137" s="87" t="s">
        <v>20</v>
      </c>
      <c r="B137" s="118" t="s">
        <v>1935</v>
      </c>
      <c r="C137" s="116" t="s">
        <v>1862</v>
      </c>
      <c r="D137" s="103" t="s">
        <v>2132</v>
      </c>
      <c r="E137" s="88">
        <v>272.33999999999997</v>
      </c>
      <c r="F137" s="116" t="s">
        <v>1018</v>
      </c>
      <c r="G137" s="83"/>
      <c r="H137" s="86">
        <v>3</v>
      </c>
      <c r="I137" s="99"/>
      <c r="J137" s="98" t="s">
        <v>2310</v>
      </c>
      <c r="K137" s="114" t="s">
        <v>2406</v>
      </c>
      <c r="L137" s="89" t="s">
        <v>5905</v>
      </c>
      <c r="M137" s="114" t="s">
        <v>2504</v>
      </c>
      <c r="N137" s="114">
        <v>24808</v>
      </c>
      <c r="O137" s="102" t="s">
        <v>2606</v>
      </c>
      <c r="P137" s="114" t="s">
        <v>4420</v>
      </c>
      <c r="Q137" s="115" t="s">
        <v>18</v>
      </c>
      <c r="R137" s="114" t="s">
        <v>2954</v>
      </c>
      <c r="S137" s="87">
        <v>40161530</v>
      </c>
      <c r="T137" s="122" t="s">
        <v>4829</v>
      </c>
      <c r="U137" s="121" t="s">
        <v>4830</v>
      </c>
      <c r="V137" s="123">
        <v>0.24494239317790076</v>
      </c>
    </row>
    <row r="138" spans="1:22">
      <c r="A138" s="87" t="s">
        <v>20</v>
      </c>
      <c r="B138" s="118" t="s">
        <v>2044</v>
      </c>
      <c r="C138" s="116" t="s">
        <v>1862</v>
      </c>
      <c r="D138" s="103" t="s">
        <v>2237</v>
      </c>
      <c r="E138" s="88">
        <v>202.29</v>
      </c>
      <c r="F138" s="116" t="s">
        <v>1018</v>
      </c>
      <c r="G138" s="85"/>
      <c r="H138" s="86">
        <v>3</v>
      </c>
      <c r="I138" s="99"/>
      <c r="J138" s="98" t="s">
        <v>4636</v>
      </c>
      <c r="K138" s="114">
        <v>10261703</v>
      </c>
      <c r="L138" s="89" t="s">
        <v>18</v>
      </c>
      <c r="M138" s="114" t="s">
        <v>2532</v>
      </c>
      <c r="N138" s="114">
        <v>24780</v>
      </c>
      <c r="O138" s="102" t="s">
        <v>4422</v>
      </c>
      <c r="P138" s="114" t="s">
        <v>4421</v>
      </c>
      <c r="Q138" s="115" t="s">
        <v>18</v>
      </c>
      <c r="R138" s="114" t="s">
        <v>3015</v>
      </c>
      <c r="S138" s="87">
        <v>40161530</v>
      </c>
      <c r="T138" s="122" t="s">
        <v>5318</v>
      </c>
      <c r="U138" s="121" t="s">
        <v>5319</v>
      </c>
      <c r="V138" s="123">
        <v>0.2871269164474281</v>
      </c>
    </row>
    <row r="139" spans="1:22">
      <c r="A139" s="87" t="s">
        <v>20</v>
      </c>
      <c r="B139" s="118" t="s">
        <v>2043</v>
      </c>
      <c r="C139" s="116" t="s">
        <v>1862</v>
      </c>
      <c r="D139" s="103" t="s">
        <v>2236</v>
      </c>
      <c r="E139" s="88">
        <v>229.44</v>
      </c>
      <c r="F139" s="116" t="s">
        <v>1018</v>
      </c>
      <c r="G139" s="85"/>
      <c r="H139" s="86">
        <v>3</v>
      </c>
      <c r="I139" s="99"/>
      <c r="J139" s="98" t="s">
        <v>3036</v>
      </c>
      <c r="K139" s="114" t="s">
        <v>2469</v>
      </c>
      <c r="L139" s="89" t="s">
        <v>18</v>
      </c>
      <c r="M139" s="114" t="s">
        <v>2531</v>
      </c>
      <c r="N139" s="114">
        <v>24773</v>
      </c>
      <c r="O139" s="102" t="s">
        <v>2675</v>
      </c>
      <c r="P139" s="114" t="s">
        <v>4423</v>
      </c>
      <c r="Q139" s="115" t="s">
        <v>18</v>
      </c>
      <c r="R139" s="114" t="s">
        <v>3014</v>
      </c>
      <c r="S139" s="87">
        <v>40161530</v>
      </c>
      <c r="T139" s="122" t="s">
        <v>5376</v>
      </c>
      <c r="U139" s="121" t="s">
        <v>5377</v>
      </c>
      <c r="V139" s="123">
        <v>0.22679851220175995</v>
      </c>
    </row>
    <row r="140" spans="1:22">
      <c r="A140" s="87" t="s">
        <v>6136</v>
      </c>
      <c r="B140" s="118" t="s">
        <v>2069</v>
      </c>
      <c r="C140" s="116" t="s">
        <v>1862</v>
      </c>
      <c r="D140" s="103" t="s">
        <v>2258</v>
      </c>
      <c r="E140" s="88">
        <v>442.96</v>
      </c>
      <c r="F140" s="116" t="s">
        <v>1018</v>
      </c>
      <c r="G140" s="83"/>
      <c r="H140" s="86">
        <v>3</v>
      </c>
      <c r="I140" s="99"/>
      <c r="J140" s="98" t="s">
        <v>3172</v>
      </c>
      <c r="K140" s="114" t="s">
        <v>2486</v>
      </c>
      <c r="L140" s="89" t="s">
        <v>18</v>
      </c>
      <c r="M140" s="89" t="s">
        <v>18</v>
      </c>
      <c r="N140" s="114" t="s">
        <v>2565</v>
      </c>
      <c r="O140" s="102" t="s">
        <v>2690</v>
      </c>
      <c r="P140" s="114" t="s">
        <v>2852</v>
      </c>
      <c r="Q140" s="115" t="s">
        <v>18</v>
      </c>
      <c r="R140" s="114" t="s">
        <v>18</v>
      </c>
      <c r="S140" s="87">
        <v>40161530</v>
      </c>
      <c r="T140" s="122" t="s">
        <v>4831</v>
      </c>
      <c r="U140" s="121" t="s">
        <v>4832</v>
      </c>
      <c r="V140" s="123">
        <v>0.20411866098158396</v>
      </c>
    </row>
    <row r="141" spans="1:22">
      <c r="A141" s="87" t="s">
        <v>20</v>
      </c>
      <c r="B141" s="118" t="s">
        <v>2065</v>
      </c>
      <c r="C141" s="116" t="s">
        <v>1862</v>
      </c>
      <c r="D141" s="103" t="s">
        <v>2255</v>
      </c>
      <c r="E141" s="88">
        <v>409.63</v>
      </c>
      <c r="F141" s="116" t="s">
        <v>1018</v>
      </c>
      <c r="G141" s="83"/>
      <c r="H141" s="86">
        <v>3</v>
      </c>
      <c r="I141" s="99"/>
      <c r="J141" s="98" t="s">
        <v>3189</v>
      </c>
      <c r="K141" s="114" t="s">
        <v>2482</v>
      </c>
      <c r="L141" s="89" t="s">
        <v>18</v>
      </c>
      <c r="M141" s="89" t="s">
        <v>18</v>
      </c>
      <c r="N141" s="114">
        <v>24046</v>
      </c>
      <c r="O141" s="102" t="s">
        <v>2689</v>
      </c>
      <c r="P141" s="114" t="s">
        <v>2849</v>
      </c>
      <c r="Q141" s="115" t="s">
        <v>18</v>
      </c>
      <c r="R141" s="114" t="s">
        <v>4463</v>
      </c>
      <c r="S141" s="87">
        <v>40161530</v>
      </c>
      <c r="T141" s="122" t="s">
        <v>4833</v>
      </c>
      <c r="U141" s="121" t="s">
        <v>4834</v>
      </c>
      <c r="V141" s="123">
        <v>0.15875895854123195</v>
      </c>
    </row>
    <row r="142" spans="1:22">
      <c r="A142" s="87" t="s">
        <v>20</v>
      </c>
      <c r="B142" s="118" t="s">
        <v>703</v>
      </c>
      <c r="C142" s="116" t="s">
        <v>1861</v>
      </c>
      <c r="D142" s="116" t="s">
        <v>955</v>
      </c>
      <c r="E142" s="88">
        <v>405.92</v>
      </c>
      <c r="F142" s="116" t="s">
        <v>1018</v>
      </c>
      <c r="G142" s="83"/>
      <c r="H142" s="86">
        <v>3</v>
      </c>
      <c r="I142" s="99"/>
      <c r="J142" s="98" t="s">
        <v>3088</v>
      </c>
      <c r="K142" s="89" t="s">
        <v>1693</v>
      </c>
      <c r="L142" s="89" t="s">
        <v>1808</v>
      </c>
      <c r="M142" s="89" t="s">
        <v>18</v>
      </c>
      <c r="N142" s="89">
        <v>24482</v>
      </c>
      <c r="O142" s="102" t="s">
        <v>18</v>
      </c>
      <c r="P142" s="114" t="s">
        <v>1618</v>
      </c>
      <c r="Q142" s="115" t="s">
        <v>18</v>
      </c>
      <c r="R142" s="89" t="s">
        <v>4463</v>
      </c>
      <c r="S142" s="87">
        <v>40161530</v>
      </c>
      <c r="T142" s="122" t="s">
        <v>4835</v>
      </c>
      <c r="U142" s="121" t="s">
        <v>4836</v>
      </c>
      <c r="V142" s="123">
        <v>0.15875895854123195</v>
      </c>
    </row>
    <row r="143" spans="1:22">
      <c r="A143" s="87" t="s">
        <v>20</v>
      </c>
      <c r="B143" s="118" t="s">
        <v>1934</v>
      </c>
      <c r="C143" s="116" t="s">
        <v>1862</v>
      </c>
      <c r="D143" s="103" t="s">
        <v>2131</v>
      </c>
      <c r="E143" s="88">
        <v>176.82</v>
      </c>
      <c r="F143" s="116" t="s">
        <v>1018</v>
      </c>
      <c r="G143" s="83"/>
      <c r="H143" s="86">
        <v>3</v>
      </c>
      <c r="I143" s="99"/>
      <c r="J143" s="98" t="s">
        <v>3120</v>
      </c>
      <c r="K143" s="114" t="s">
        <v>2405</v>
      </c>
      <c r="L143" s="89" t="s">
        <v>3271</v>
      </c>
      <c r="M143" s="89" t="s">
        <v>18</v>
      </c>
      <c r="N143" s="114">
        <v>24725</v>
      </c>
      <c r="O143" s="102" t="s">
        <v>2605</v>
      </c>
      <c r="P143" s="114" t="s">
        <v>2748</v>
      </c>
      <c r="Q143" s="115" t="s">
        <v>18</v>
      </c>
      <c r="R143" s="114" t="s">
        <v>2953</v>
      </c>
      <c r="S143" s="87">
        <v>40161530</v>
      </c>
      <c r="T143" s="122" t="s">
        <v>4837</v>
      </c>
      <c r="U143" s="121" t="s">
        <v>4838</v>
      </c>
      <c r="V143" s="123">
        <v>0.22679851220175995</v>
      </c>
    </row>
    <row r="144" spans="1:22">
      <c r="A144" s="87" t="s">
        <v>20</v>
      </c>
      <c r="B144" s="118" t="s">
        <v>1933</v>
      </c>
      <c r="C144" s="116" t="s">
        <v>1862</v>
      </c>
      <c r="D144" s="103" t="s">
        <v>2130</v>
      </c>
      <c r="E144" s="88">
        <v>256.73</v>
      </c>
      <c r="F144" s="116" t="s">
        <v>1018</v>
      </c>
      <c r="G144" s="83"/>
      <c r="H144" s="86">
        <v>3</v>
      </c>
      <c r="I144" s="99"/>
      <c r="J144" s="98" t="s">
        <v>4623</v>
      </c>
      <c r="K144" s="114" t="s">
        <v>2404</v>
      </c>
      <c r="L144" s="89" t="s">
        <v>18</v>
      </c>
      <c r="M144" s="89" t="s">
        <v>18</v>
      </c>
      <c r="N144" s="114">
        <v>24854</v>
      </c>
      <c r="O144" s="102" t="s">
        <v>3742</v>
      </c>
      <c r="P144" s="114" t="s">
        <v>2747</v>
      </c>
      <c r="Q144" s="115" t="s">
        <v>18</v>
      </c>
      <c r="R144" s="114" t="s">
        <v>2952</v>
      </c>
      <c r="S144" s="87">
        <v>40161530</v>
      </c>
      <c r="T144" s="122" t="s">
        <v>4839</v>
      </c>
      <c r="U144" s="121" t="s">
        <v>4840</v>
      </c>
      <c r="V144" s="123">
        <v>0.22679851220175995</v>
      </c>
    </row>
    <row r="145" spans="1:22">
      <c r="A145" s="87" t="s">
        <v>20</v>
      </c>
      <c r="B145" s="118" t="s">
        <v>739</v>
      </c>
      <c r="C145" s="116" t="s">
        <v>1862</v>
      </c>
      <c r="D145" s="116" t="s">
        <v>991</v>
      </c>
      <c r="E145" s="88">
        <v>326.05</v>
      </c>
      <c r="F145" s="116" t="s">
        <v>1018</v>
      </c>
      <c r="G145" s="83"/>
      <c r="H145" s="86">
        <v>3</v>
      </c>
      <c r="I145" s="99"/>
      <c r="J145" s="98" t="s">
        <v>4635</v>
      </c>
      <c r="K145" s="89" t="s">
        <v>1782</v>
      </c>
      <c r="L145" s="89" t="s">
        <v>1811</v>
      </c>
      <c r="M145" s="89" t="s">
        <v>18</v>
      </c>
      <c r="N145" s="89">
        <v>24817</v>
      </c>
      <c r="O145" s="102" t="s">
        <v>1835</v>
      </c>
      <c r="P145" s="114" t="s">
        <v>1827</v>
      </c>
      <c r="Q145" s="115" t="s">
        <v>1380</v>
      </c>
      <c r="R145" s="89" t="s">
        <v>4464</v>
      </c>
      <c r="S145" s="87">
        <v>40161530</v>
      </c>
      <c r="T145" s="122" t="s">
        <v>4841</v>
      </c>
      <c r="U145" s="121" t="s">
        <v>4842</v>
      </c>
      <c r="V145" s="123">
        <v>0.34019776830263992</v>
      </c>
    </row>
    <row r="146" spans="1:22">
      <c r="A146" s="87" t="s">
        <v>20</v>
      </c>
      <c r="B146" s="118" t="s">
        <v>1932</v>
      </c>
      <c r="C146" s="116" t="s">
        <v>1862</v>
      </c>
      <c r="D146" s="103" t="s">
        <v>2129</v>
      </c>
      <c r="E146" s="88">
        <v>277.51</v>
      </c>
      <c r="F146" s="116" t="s">
        <v>1018</v>
      </c>
      <c r="G146" s="83"/>
      <c r="H146" s="86">
        <v>3</v>
      </c>
      <c r="I146" s="99"/>
      <c r="J146" s="98" t="s">
        <v>1099</v>
      </c>
      <c r="K146" s="114" t="s">
        <v>2367</v>
      </c>
      <c r="L146" s="89" t="s">
        <v>18</v>
      </c>
      <c r="M146" s="114" t="s">
        <v>3272</v>
      </c>
      <c r="N146" s="114">
        <v>24752</v>
      </c>
      <c r="O146" s="102" t="s">
        <v>2604</v>
      </c>
      <c r="P146" s="114" t="s">
        <v>4424</v>
      </c>
      <c r="Q146" s="115" t="s">
        <v>18</v>
      </c>
      <c r="R146" s="114" t="s">
        <v>2951</v>
      </c>
      <c r="S146" s="87">
        <v>40161530</v>
      </c>
      <c r="T146" s="122" t="s">
        <v>4843</v>
      </c>
      <c r="U146" s="121" t="s">
        <v>4844</v>
      </c>
      <c r="V146" s="123">
        <v>0.39326862015785174</v>
      </c>
    </row>
    <row r="147" spans="1:22">
      <c r="A147" s="87" t="s">
        <v>20</v>
      </c>
      <c r="B147" s="118" t="s">
        <v>738</v>
      </c>
      <c r="C147" s="116" t="s">
        <v>1861</v>
      </c>
      <c r="D147" s="116" t="s">
        <v>990</v>
      </c>
      <c r="E147" s="88">
        <v>209.46</v>
      </c>
      <c r="F147" s="116" t="s">
        <v>1018</v>
      </c>
      <c r="G147" s="83"/>
      <c r="H147" s="86">
        <v>3</v>
      </c>
      <c r="I147" s="99"/>
      <c r="J147" s="98" t="s">
        <v>3089</v>
      </c>
      <c r="K147" s="89" t="s">
        <v>1783</v>
      </c>
      <c r="L147" s="89" t="s">
        <v>18</v>
      </c>
      <c r="M147" s="89" t="s">
        <v>18</v>
      </c>
      <c r="N147" s="89">
        <v>24807</v>
      </c>
      <c r="O147" s="102" t="s">
        <v>4425</v>
      </c>
      <c r="P147" s="114" t="s">
        <v>1640</v>
      </c>
      <c r="Q147" s="115" t="s">
        <v>5907</v>
      </c>
      <c r="R147" s="89" t="s">
        <v>4465</v>
      </c>
      <c r="S147" s="87">
        <v>40161530</v>
      </c>
      <c r="T147" s="122" t="s">
        <v>4845</v>
      </c>
      <c r="U147" s="121" t="s">
        <v>4846</v>
      </c>
      <c r="V147" s="123">
        <v>0.29483806586228795</v>
      </c>
    </row>
    <row r="148" spans="1:22">
      <c r="A148" s="87" t="s">
        <v>20</v>
      </c>
      <c r="B148" s="118" t="s">
        <v>1883</v>
      </c>
      <c r="C148" s="116" t="s">
        <v>1862</v>
      </c>
      <c r="D148" s="103" t="s">
        <v>2085</v>
      </c>
      <c r="E148" s="88">
        <v>350.7</v>
      </c>
      <c r="F148" s="116" t="s">
        <v>1018</v>
      </c>
      <c r="G148" s="83"/>
      <c r="H148" s="86">
        <v>3</v>
      </c>
      <c r="I148" s="99"/>
      <c r="J148" s="98" t="s">
        <v>3173</v>
      </c>
      <c r="K148" s="114" t="s">
        <v>2367</v>
      </c>
      <c r="L148" s="89" t="s">
        <v>18</v>
      </c>
      <c r="M148" s="114" t="s">
        <v>3272</v>
      </c>
      <c r="N148" s="114">
        <v>24805</v>
      </c>
      <c r="O148" s="102" t="s">
        <v>2572</v>
      </c>
      <c r="P148" s="114" t="s">
        <v>2705</v>
      </c>
      <c r="Q148" s="115" t="s">
        <v>5908</v>
      </c>
      <c r="R148" s="114" t="s">
        <v>2923</v>
      </c>
      <c r="S148" s="87">
        <v>40161530</v>
      </c>
      <c r="T148" s="122" t="s">
        <v>4847</v>
      </c>
      <c r="U148" s="121" t="s">
        <v>4848</v>
      </c>
      <c r="V148" s="123">
        <v>0.34019776830263992</v>
      </c>
    </row>
    <row r="149" spans="1:22">
      <c r="A149" s="87" t="s">
        <v>19</v>
      </c>
      <c r="B149" s="118" t="s">
        <v>673</v>
      </c>
      <c r="C149" s="116" t="s">
        <v>1861</v>
      </c>
      <c r="D149" s="116" t="s">
        <v>927</v>
      </c>
      <c r="E149" s="88">
        <v>313.61</v>
      </c>
      <c r="F149" s="116" t="s">
        <v>1018</v>
      </c>
      <c r="G149" s="83"/>
      <c r="H149" s="86">
        <v>3</v>
      </c>
      <c r="I149" s="99"/>
      <c r="J149" s="98" t="s">
        <v>3212</v>
      </c>
      <c r="K149" s="89">
        <v>15278634</v>
      </c>
      <c r="L149" s="89" t="s">
        <v>18</v>
      </c>
      <c r="M149" s="89" t="s">
        <v>1231</v>
      </c>
      <c r="N149" s="114">
        <v>49634</v>
      </c>
      <c r="O149" s="102" t="s">
        <v>4500</v>
      </c>
      <c r="P149" s="114" t="s">
        <v>1601</v>
      </c>
      <c r="Q149" s="115" t="s">
        <v>1357</v>
      </c>
      <c r="R149" s="114" t="s">
        <v>1476</v>
      </c>
      <c r="S149" s="87">
        <v>40161505</v>
      </c>
      <c r="T149" s="122" t="s">
        <v>4849</v>
      </c>
      <c r="U149" s="121" t="s">
        <v>4850</v>
      </c>
      <c r="V149" s="123">
        <v>0.80876349451147589</v>
      </c>
    </row>
    <row r="150" spans="1:22">
      <c r="A150" s="87" t="s">
        <v>19</v>
      </c>
      <c r="B150" s="118" t="s">
        <v>2042</v>
      </c>
      <c r="C150" s="116" t="s">
        <v>1862</v>
      </c>
      <c r="D150" s="103" t="s">
        <v>2235</v>
      </c>
      <c r="E150" s="88">
        <v>417.58</v>
      </c>
      <c r="F150" s="116" t="s">
        <v>1018</v>
      </c>
      <c r="G150" s="85"/>
      <c r="H150" s="86">
        <v>3</v>
      </c>
      <c r="I150" s="99"/>
      <c r="J150" s="98" t="s">
        <v>3037</v>
      </c>
      <c r="K150" s="114" t="s">
        <v>2367</v>
      </c>
      <c r="L150" s="89" t="s">
        <v>18</v>
      </c>
      <c r="M150" s="89" t="s">
        <v>18</v>
      </c>
      <c r="N150" s="114" t="s">
        <v>2561</v>
      </c>
      <c r="O150" s="102" t="s">
        <v>4501</v>
      </c>
      <c r="P150" s="114" t="s">
        <v>2832</v>
      </c>
      <c r="Q150" s="115" t="s">
        <v>18</v>
      </c>
      <c r="R150" s="114" t="s">
        <v>18</v>
      </c>
      <c r="S150" s="87">
        <v>40161505</v>
      </c>
      <c r="T150" s="122" t="s">
        <v>5177</v>
      </c>
      <c r="U150" s="121" t="s">
        <v>5178</v>
      </c>
      <c r="V150" s="123">
        <v>0.24947836342193597</v>
      </c>
    </row>
    <row r="151" spans="1:22">
      <c r="A151" s="87" t="s">
        <v>19</v>
      </c>
      <c r="B151" s="118" t="s">
        <v>1879</v>
      </c>
      <c r="C151" s="116" t="s">
        <v>1862</v>
      </c>
      <c r="D151" s="103" t="s">
        <v>2081</v>
      </c>
      <c r="E151" s="88">
        <v>314.55</v>
      </c>
      <c r="F151" s="116" t="s">
        <v>1018</v>
      </c>
      <c r="G151" s="83"/>
      <c r="H151" s="86">
        <v>3</v>
      </c>
      <c r="I151" s="99"/>
      <c r="J151" s="98" t="s">
        <v>2267</v>
      </c>
      <c r="K151" s="114" t="s">
        <v>2363</v>
      </c>
      <c r="L151" s="89" t="s">
        <v>18</v>
      </c>
      <c r="M151" s="89" t="s">
        <v>18</v>
      </c>
      <c r="N151" s="114" t="s">
        <v>2548</v>
      </c>
      <c r="O151" s="102" t="s">
        <v>18</v>
      </c>
      <c r="P151" s="114" t="s">
        <v>2702</v>
      </c>
      <c r="Q151" s="115" t="s">
        <v>18</v>
      </c>
      <c r="R151" s="114" t="s">
        <v>18</v>
      </c>
      <c r="S151" s="87">
        <v>40161505</v>
      </c>
      <c r="T151" s="122" t="s">
        <v>4851</v>
      </c>
      <c r="U151" s="121">
        <v>10076333608470</v>
      </c>
      <c r="V151" s="123">
        <v>0.36015603737639479</v>
      </c>
    </row>
    <row r="152" spans="1:22">
      <c r="A152" s="87" t="s">
        <v>19</v>
      </c>
      <c r="B152" s="118" t="s">
        <v>3372</v>
      </c>
      <c r="C152" s="116" t="s">
        <v>1862</v>
      </c>
      <c r="D152" s="103" t="s">
        <v>3511</v>
      </c>
      <c r="E152" s="88">
        <v>615.25</v>
      </c>
      <c r="F152" s="116" t="s">
        <v>1018</v>
      </c>
      <c r="G152" s="108"/>
      <c r="H152" s="86">
        <v>3</v>
      </c>
      <c r="I152" s="124"/>
      <c r="J152" s="108" t="s">
        <v>4624</v>
      </c>
      <c r="K152" s="114" t="s">
        <v>3730</v>
      </c>
      <c r="L152" s="89" t="s">
        <v>18</v>
      </c>
      <c r="M152" s="89" t="s">
        <v>18</v>
      </c>
      <c r="N152" s="114" t="s">
        <v>3731</v>
      </c>
      <c r="O152" s="102" t="s">
        <v>18</v>
      </c>
      <c r="P152" s="114" t="s">
        <v>3732</v>
      </c>
      <c r="Q152" s="115" t="s">
        <v>18</v>
      </c>
      <c r="R152" s="114" t="s">
        <v>18</v>
      </c>
      <c r="S152" s="87">
        <v>40161505</v>
      </c>
      <c r="T152" s="122" t="s">
        <v>5587</v>
      </c>
      <c r="U152" s="121" t="s">
        <v>5588</v>
      </c>
      <c r="V152" s="123">
        <v>0.45909090909090905</v>
      </c>
    </row>
    <row r="153" spans="1:22">
      <c r="A153" s="87" t="s">
        <v>19</v>
      </c>
      <c r="B153" s="118" t="s">
        <v>3459</v>
      </c>
      <c r="C153" s="116" t="s">
        <v>1862</v>
      </c>
      <c r="D153" s="103" t="s">
        <v>4339</v>
      </c>
      <c r="E153" s="88">
        <v>526.47</v>
      </c>
      <c r="F153" s="116" t="s">
        <v>1018</v>
      </c>
      <c r="G153" s="108"/>
      <c r="H153" s="86">
        <v>3</v>
      </c>
      <c r="I153" s="124"/>
      <c r="J153" s="108" t="s">
        <v>4290</v>
      </c>
      <c r="K153" s="114" t="s">
        <v>4010</v>
      </c>
      <c r="L153" s="89" t="s">
        <v>18</v>
      </c>
      <c r="M153" s="89" t="s">
        <v>18</v>
      </c>
      <c r="N153" s="114">
        <v>46930</v>
      </c>
      <c r="O153" s="102" t="s">
        <v>4011</v>
      </c>
      <c r="P153" s="114" t="s">
        <v>4012</v>
      </c>
      <c r="Q153" s="115" t="s">
        <v>5909</v>
      </c>
      <c r="R153" s="114" t="s">
        <v>18</v>
      </c>
      <c r="S153" s="87">
        <v>40161505</v>
      </c>
      <c r="T153" s="122" t="s">
        <v>5589</v>
      </c>
      <c r="U153" s="121" t="s">
        <v>5590</v>
      </c>
      <c r="V153" s="123">
        <v>1.1059090909090907</v>
      </c>
    </row>
    <row r="154" spans="1:22">
      <c r="A154" s="87" t="s">
        <v>19</v>
      </c>
      <c r="B154" s="118" t="s">
        <v>555</v>
      </c>
      <c r="C154" s="116" t="s">
        <v>1862</v>
      </c>
      <c r="D154" s="116" t="s">
        <v>815</v>
      </c>
      <c r="E154" s="88">
        <v>448.91</v>
      </c>
      <c r="F154" s="116" t="s">
        <v>1018</v>
      </c>
      <c r="G154" s="83"/>
      <c r="H154" s="86">
        <v>3</v>
      </c>
      <c r="I154" s="99"/>
      <c r="J154" s="98" t="s">
        <v>1034</v>
      </c>
      <c r="K154" s="89" t="s">
        <v>1716</v>
      </c>
      <c r="L154" s="89" t="s">
        <v>18</v>
      </c>
      <c r="M154" s="89" t="s">
        <v>18</v>
      </c>
      <c r="N154" s="89">
        <v>49946</v>
      </c>
      <c r="O154" s="102" t="s">
        <v>18</v>
      </c>
      <c r="P154" s="114" t="s">
        <v>1532</v>
      </c>
      <c r="Q154" s="115" t="s">
        <v>18</v>
      </c>
      <c r="R154" s="114" t="s">
        <v>18</v>
      </c>
      <c r="S154" s="87">
        <v>40161505</v>
      </c>
      <c r="T154" s="122" t="s">
        <v>4852</v>
      </c>
      <c r="U154" s="121">
        <v>10076333607831</v>
      </c>
      <c r="V154" s="123">
        <v>0.6944570443617889</v>
      </c>
    </row>
    <row r="155" spans="1:22">
      <c r="A155" s="87" t="s">
        <v>19</v>
      </c>
      <c r="B155" s="118" t="s">
        <v>635</v>
      </c>
      <c r="C155" s="116" t="s">
        <v>1861</v>
      </c>
      <c r="D155" s="116" t="s">
        <v>889</v>
      </c>
      <c r="E155" s="88">
        <v>357.15</v>
      </c>
      <c r="F155" s="116" t="s">
        <v>1018</v>
      </c>
      <c r="G155" s="83"/>
      <c r="H155" s="86">
        <v>3</v>
      </c>
      <c r="I155" s="99"/>
      <c r="J155" s="98" t="s">
        <v>1076</v>
      </c>
      <c r="K155" s="89">
        <v>15942429</v>
      </c>
      <c r="L155" s="89" t="s">
        <v>18</v>
      </c>
      <c r="M155" s="89" t="s">
        <v>18</v>
      </c>
      <c r="N155" s="114">
        <v>49429</v>
      </c>
      <c r="O155" s="102" t="s">
        <v>4502</v>
      </c>
      <c r="P155" s="114" t="s">
        <v>1569</v>
      </c>
      <c r="Q155" s="115" t="s">
        <v>1327</v>
      </c>
      <c r="R155" s="114" t="s">
        <v>1445</v>
      </c>
      <c r="S155" s="87">
        <v>40161505</v>
      </c>
      <c r="T155" s="122" t="s">
        <v>4853</v>
      </c>
      <c r="U155" s="121" t="s">
        <v>4854</v>
      </c>
      <c r="V155" s="123">
        <v>0.4672049351356255</v>
      </c>
    </row>
    <row r="156" spans="1:22">
      <c r="A156" s="87" t="s">
        <v>19</v>
      </c>
      <c r="B156" s="118" t="s">
        <v>1880</v>
      </c>
      <c r="C156" s="116" t="s">
        <v>1861</v>
      </c>
      <c r="D156" s="103" t="s">
        <v>2082</v>
      </c>
      <c r="E156" s="88">
        <v>408.09</v>
      </c>
      <c r="F156" s="116" t="s">
        <v>1018</v>
      </c>
      <c r="G156" s="83"/>
      <c r="H156" s="86">
        <v>3</v>
      </c>
      <c r="I156" s="99"/>
      <c r="J156" s="98" t="s">
        <v>2268</v>
      </c>
      <c r="K156" s="114" t="s">
        <v>2364</v>
      </c>
      <c r="L156" s="89" t="s">
        <v>2487</v>
      </c>
      <c r="M156" s="89" t="s">
        <v>18</v>
      </c>
      <c r="N156" s="114">
        <v>49010</v>
      </c>
      <c r="O156" s="102" t="s">
        <v>2570</v>
      </c>
      <c r="P156" s="114" t="s">
        <v>2703</v>
      </c>
      <c r="Q156" s="115" t="s">
        <v>5910</v>
      </c>
      <c r="R156" s="114" t="s">
        <v>2921</v>
      </c>
      <c r="S156" s="87">
        <v>40161505</v>
      </c>
      <c r="T156" s="122" t="s">
        <v>4855</v>
      </c>
      <c r="U156" s="121" t="s">
        <v>4856</v>
      </c>
      <c r="V156" s="123">
        <v>0.77111494148598381</v>
      </c>
    </row>
    <row r="157" spans="1:22" ht="14.4" customHeight="1">
      <c r="A157" s="87" t="s">
        <v>19</v>
      </c>
      <c r="B157" s="118" t="s">
        <v>2041</v>
      </c>
      <c r="C157" s="116" t="s">
        <v>1862</v>
      </c>
      <c r="D157" s="103" t="s">
        <v>2234</v>
      </c>
      <c r="E157" s="88">
        <v>2515.87</v>
      </c>
      <c r="F157" s="116" t="s">
        <v>1018</v>
      </c>
      <c r="G157" s="85"/>
      <c r="H157" s="86">
        <v>3</v>
      </c>
      <c r="I157" s="99"/>
      <c r="J157" s="98" t="s">
        <v>3038</v>
      </c>
      <c r="K157" s="114" t="s">
        <v>2468</v>
      </c>
      <c r="L157" s="89" t="s">
        <v>18</v>
      </c>
      <c r="M157" s="89" t="s">
        <v>18</v>
      </c>
      <c r="N157" s="114">
        <v>49886</v>
      </c>
      <c r="O157" s="102" t="s">
        <v>18</v>
      </c>
      <c r="P157" s="114" t="s">
        <v>2831</v>
      </c>
      <c r="Q157" s="115" t="s">
        <v>2910</v>
      </c>
      <c r="R157" s="114" t="s">
        <v>3013</v>
      </c>
      <c r="S157" s="87">
        <v>40161505</v>
      </c>
      <c r="T157" s="122" t="s">
        <v>5324</v>
      </c>
      <c r="U157" s="121" t="s">
        <v>5325</v>
      </c>
      <c r="V157" s="123">
        <v>1.3381112219903837</v>
      </c>
    </row>
    <row r="158" spans="1:22">
      <c r="A158" s="87" t="s">
        <v>19</v>
      </c>
      <c r="B158" s="118" t="s">
        <v>3370</v>
      </c>
      <c r="C158" s="116" t="s">
        <v>1862</v>
      </c>
      <c r="D158" s="103" t="s">
        <v>3510</v>
      </c>
      <c r="E158" s="88">
        <v>423.67</v>
      </c>
      <c r="F158" s="116" t="s">
        <v>1018</v>
      </c>
      <c r="G158" s="85" t="s">
        <v>3311</v>
      </c>
      <c r="H158" s="86">
        <v>3</v>
      </c>
      <c r="I158" s="124"/>
      <c r="J158" s="108" t="s">
        <v>4218</v>
      </c>
      <c r="K158" s="114" t="s">
        <v>3718</v>
      </c>
      <c r="L158" s="89" t="s">
        <v>3719</v>
      </c>
      <c r="M158" s="89" t="s">
        <v>18</v>
      </c>
      <c r="N158" s="114">
        <v>42351</v>
      </c>
      <c r="O158" s="102" t="s">
        <v>3720</v>
      </c>
      <c r="P158" s="114" t="s">
        <v>3721</v>
      </c>
      <c r="Q158" s="115" t="s">
        <v>3722</v>
      </c>
      <c r="R158" s="114" t="s">
        <v>3723</v>
      </c>
      <c r="S158" s="87">
        <v>40161505</v>
      </c>
      <c r="T158" s="122" t="s">
        <v>5554</v>
      </c>
      <c r="U158" s="121" t="s">
        <v>5555</v>
      </c>
      <c r="V158" s="123">
        <v>0.79545454545454541</v>
      </c>
    </row>
    <row r="159" spans="1:22">
      <c r="A159" s="87" t="s">
        <v>19</v>
      </c>
      <c r="B159" s="118" t="s">
        <v>765</v>
      </c>
      <c r="C159" s="116" t="s">
        <v>1862</v>
      </c>
      <c r="D159" s="116" t="s">
        <v>1016</v>
      </c>
      <c r="E159" s="88">
        <v>298.86</v>
      </c>
      <c r="F159" s="116" t="s">
        <v>1018</v>
      </c>
      <c r="G159" s="83"/>
      <c r="H159" s="86">
        <v>3</v>
      </c>
      <c r="I159" s="99"/>
      <c r="J159" s="98" t="s">
        <v>1137</v>
      </c>
      <c r="K159" s="89" t="s">
        <v>1718</v>
      </c>
      <c r="L159" s="89" t="s">
        <v>18</v>
      </c>
      <c r="M159" s="89" t="s">
        <v>1256</v>
      </c>
      <c r="N159" s="114">
        <v>46879</v>
      </c>
      <c r="O159" s="102" t="s">
        <v>4503</v>
      </c>
      <c r="P159" s="114" t="s">
        <v>1652</v>
      </c>
      <c r="Q159" s="115" t="s">
        <v>1389</v>
      </c>
      <c r="R159" s="114" t="s">
        <v>1513</v>
      </c>
      <c r="S159" s="87">
        <v>40161505</v>
      </c>
      <c r="T159" s="122" t="s">
        <v>4861</v>
      </c>
      <c r="U159" s="121" t="s">
        <v>4862</v>
      </c>
      <c r="V159" s="123">
        <v>0.40823732196316792</v>
      </c>
    </row>
    <row r="160" spans="1:22">
      <c r="A160" s="87" t="s">
        <v>19</v>
      </c>
      <c r="B160" s="118" t="s">
        <v>597</v>
      </c>
      <c r="C160" s="116" t="s">
        <v>1861</v>
      </c>
      <c r="D160" s="116" t="s">
        <v>854</v>
      </c>
      <c r="E160" s="88">
        <v>285.63</v>
      </c>
      <c r="F160" s="116" t="s">
        <v>1018</v>
      </c>
      <c r="G160" s="83"/>
      <c r="H160" s="86">
        <v>3</v>
      </c>
      <c r="I160" s="99"/>
      <c r="J160" s="98" t="s">
        <v>1055</v>
      </c>
      <c r="K160" s="89">
        <v>15153904</v>
      </c>
      <c r="L160" s="89" t="s">
        <v>500</v>
      </c>
      <c r="M160" s="89" t="s">
        <v>18</v>
      </c>
      <c r="N160" s="114">
        <v>46573</v>
      </c>
      <c r="O160" s="102" t="s">
        <v>501</v>
      </c>
      <c r="P160" s="114" t="s">
        <v>502</v>
      </c>
      <c r="Q160" s="115" t="s">
        <v>503</v>
      </c>
      <c r="R160" s="114" t="s">
        <v>504</v>
      </c>
      <c r="S160" s="87">
        <v>40161505</v>
      </c>
      <c r="T160" s="122" t="s">
        <v>4863</v>
      </c>
      <c r="U160" s="121" t="s">
        <v>4864</v>
      </c>
      <c r="V160" s="123">
        <v>0.79379479270615982</v>
      </c>
    </row>
    <row r="161" spans="1:22">
      <c r="A161" s="87" t="s">
        <v>19</v>
      </c>
      <c r="B161" s="118" t="s">
        <v>1930</v>
      </c>
      <c r="C161" s="116" t="s">
        <v>1861</v>
      </c>
      <c r="D161" s="103" t="s">
        <v>2127</v>
      </c>
      <c r="E161" s="88">
        <v>312.35000000000002</v>
      </c>
      <c r="F161" s="116" t="s">
        <v>1018</v>
      </c>
      <c r="G161" s="85"/>
      <c r="H161" s="86">
        <v>3</v>
      </c>
      <c r="I161" s="99"/>
      <c r="J161" s="98" t="s">
        <v>2308</v>
      </c>
      <c r="K161" s="114" t="s">
        <v>2367</v>
      </c>
      <c r="L161" s="89" t="s">
        <v>18</v>
      </c>
      <c r="M161" s="114" t="s">
        <v>5866</v>
      </c>
      <c r="N161" s="114">
        <v>46272</v>
      </c>
      <c r="O161" s="102" t="s">
        <v>2603</v>
      </c>
      <c r="P161" s="114" t="s">
        <v>2745</v>
      </c>
      <c r="Q161" s="115" t="s">
        <v>2870</v>
      </c>
      <c r="R161" s="114" t="s">
        <v>2949</v>
      </c>
      <c r="S161" s="87">
        <v>40161505</v>
      </c>
      <c r="T161" s="122" t="s">
        <v>5326</v>
      </c>
      <c r="U161" s="121" t="s">
        <v>5327</v>
      </c>
      <c r="V161" s="123">
        <v>0.51256463757597748</v>
      </c>
    </row>
    <row r="162" spans="1:22">
      <c r="A162" s="87" t="s">
        <v>19</v>
      </c>
      <c r="B162" s="118" t="s">
        <v>2040</v>
      </c>
      <c r="C162" s="116" t="s">
        <v>1862</v>
      </c>
      <c r="D162" s="103" t="s">
        <v>2233</v>
      </c>
      <c r="E162" s="88">
        <v>448.47</v>
      </c>
      <c r="F162" s="116" t="s">
        <v>1018</v>
      </c>
      <c r="G162" s="85" t="s">
        <v>3311</v>
      </c>
      <c r="H162" s="86">
        <v>3</v>
      </c>
      <c r="I162" s="99"/>
      <c r="J162" s="98" t="s">
        <v>3121</v>
      </c>
      <c r="K162" s="114" t="s">
        <v>2367</v>
      </c>
      <c r="L162" s="89" t="s">
        <v>18</v>
      </c>
      <c r="M162" s="114" t="s">
        <v>3273</v>
      </c>
      <c r="N162" s="114">
        <v>46398</v>
      </c>
      <c r="O162" s="102" t="s">
        <v>2674</v>
      </c>
      <c r="P162" s="114" t="s">
        <v>2830</v>
      </c>
      <c r="Q162" s="115" t="s">
        <v>18</v>
      </c>
      <c r="R162" s="114" t="s">
        <v>3012</v>
      </c>
      <c r="S162" s="87">
        <v>40161505</v>
      </c>
      <c r="T162" s="122" t="s">
        <v>5380</v>
      </c>
      <c r="U162" s="121" t="s">
        <v>5381</v>
      </c>
      <c r="V162" s="123">
        <v>0.61235598294475191</v>
      </c>
    </row>
    <row r="163" spans="1:22">
      <c r="A163" s="87" t="s">
        <v>19</v>
      </c>
      <c r="B163" s="118" t="s">
        <v>522</v>
      </c>
      <c r="C163" s="116" t="s">
        <v>1860</v>
      </c>
      <c r="D163" s="116" t="s">
        <v>785</v>
      </c>
      <c r="E163" s="88">
        <v>202.2</v>
      </c>
      <c r="F163" s="116" t="s">
        <v>1018</v>
      </c>
      <c r="G163" s="83"/>
      <c r="H163" s="86">
        <v>3</v>
      </c>
      <c r="I163" s="99"/>
      <c r="J163" s="98" t="s">
        <v>1020</v>
      </c>
      <c r="K163" s="89" t="s">
        <v>355</v>
      </c>
      <c r="L163" s="89" t="s">
        <v>5911</v>
      </c>
      <c r="M163" s="89" t="s">
        <v>354</v>
      </c>
      <c r="N163" s="114">
        <v>46027</v>
      </c>
      <c r="O163" s="102" t="s">
        <v>356</v>
      </c>
      <c r="P163" s="114" t="s">
        <v>357</v>
      </c>
      <c r="Q163" s="115" t="s">
        <v>358</v>
      </c>
      <c r="R163" s="114" t="s">
        <v>359</v>
      </c>
      <c r="S163" s="87">
        <v>40161505</v>
      </c>
      <c r="T163" s="122" t="s">
        <v>4867</v>
      </c>
      <c r="U163" s="121" t="s">
        <v>4868</v>
      </c>
      <c r="V163" s="123">
        <v>0.65590129728748969</v>
      </c>
    </row>
    <row r="164" spans="1:22">
      <c r="A164" s="87" t="s">
        <v>19</v>
      </c>
      <c r="B164" s="118" t="s">
        <v>1929</v>
      </c>
      <c r="C164" s="116" t="s">
        <v>1862</v>
      </c>
      <c r="D164" s="103" t="s">
        <v>6103</v>
      </c>
      <c r="E164" s="88">
        <v>440.95</v>
      </c>
      <c r="F164" s="116" t="s">
        <v>1018</v>
      </c>
      <c r="G164" s="85"/>
      <c r="H164" s="86">
        <v>3</v>
      </c>
      <c r="I164" s="99"/>
      <c r="J164" s="98" t="s">
        <v>2307</v>
      </c>
      <c r="K164" s="114">
        <v>8997890</v>
      </c>
      <c r="L164" s="89" t="s">
        <v>18</v>
      </c>
      <c r="M164" s="89" t="s">
        <v>18</v>
      </c>
      <c r="N164" s="114">
        <v>46220</v>
      </c>
      <c r="O164" s="102" t="s">
        <v>18</v>
      </c>
      <c r="P164" s="114" t="s">
        <v>2744</v>
      </c>
      <c r="Q164" s="115" t="s">
        <v>4385</v>
      </c>
      <c r="R164" s="114" t="s">
        <v>18</v>
      </c>
      <c r="S164" s="87">
        <v>40161505</v>
      </c>
      <c r="T164" s="122" t="s">
        <v>5382</v>
      </c>
      <c r="U164" s="121" t="s">
        <v>5383</v>
      </c>
      <c r="V164" s="123">
        <v>0.5520275786990837</v>
      </c>
    </row>
    <row r="165" spans="1:22">
      <c r="A165" s="87" t="s">
        <v>19</v>
      </c>
      <c r="B165" s="118" t="s">
        <v>3369</v>
      </c>
      <c r="C165" s="116" t="s">
        <v>1862</v>
      </c>
      <c r="D165" s="103" t="s">
        <v>3509</v>
      </c>
      <c r="E165" s="88">
        <v>807.75</v>
      </c>
      <c r="F165" s="116" t="s">
        <v>1018</v>
      </c>
      <c r="G165" s="108"/>
      <c r="H165" s="86">
        <v>3</v>
      </c>
      <c r="I165" s="124"/>
      <c r="J165" s="108" t="s">
        <v>4217</v>
      </c>
      <c r="K165" s="114" t="s">
        <v>3716</v>
      </c>
      <c r="L165" s="89" t="s">
        <v>18</v>
      </c>
      <c r="M165" s="89" t="s">
        <v>18</v>
      </c>
      <c r="N165" s="114" t="s">
        <v>3717</v>
      </c>
      <c r="O165" s="102" t="s">
        <v>18</v>
      </c>
      <c r="P165" s="114" t="s">
        <v>18</v>
      </c>
      <c r="Q165" s="115" t="s">
        <v>18</v>
      </c>
      <c r="R165" s="114" t="s">
        <v>18</v>
      </c>
      <c r="S165" s="87">
        <v>40161505</v>
      </c>
      <c r="T165" s="122" t="s">
        <v>5593</v>
      </c>
      <c r="U165" s="121" t="s">
        <v>5594</v>
      </c>
      <c r="V165" s="123">
        <v>0.45454545454545453</v>
      </c>
    </row>
    <row r="166" spans="1:22">
      <c r="A166" s="87" t="s">
        <v>19</v>
      </c>
      <c r="B166" s="118" t="s">
        <v>3454</v>
      </c>
      <c r="C166" s="116" t="s">
        <v>1862</v>
      </c>
      <c r="D166" s="103" t="s">
        <v>3454</v>
      </c>
      <c r="E166" s="88">
        <v>463.58</v>
      </c>
      <c r="F166" s="116" t="s">
        <v>1018</v>
      </c>
      <c r="G166" s="108"/>
      <c r="H166" s="86">
        <v>3</v>
      </c>
      <c r="I166" s="124"/>
      <c r="J166" s="108" t="s">
        <v>4286</v>
      </c>
      <c r="K166" s="114">
        <v>23327845</v>
      </c>
      <c r="L166" s="89" t="s">
        <v>18</v>
      </c>
      <c r="M166" s="89" t="s">
        <v>18</v>
      </c>
      <c r="N166" s="114" t="s">
        <v>3996</v>
      </c>
      <c r="O166" s="102" t="s">
        <v>18</v>
      </c>
      <c r="P166" s="114" t="s">
        <v>502</v>
      </c>
      <c r="Q166" s="115" t="s">
        <v>503</v>
      </c>
      <c r="R166" s="114" t="s">
        <v>3997</v>
      </c>
      <c r="S166" s="87">
        <v>40161505</v>
      </c>
      <c r="T166" s="122" t="s">
        <v>5595</v>
      </c>
      <c r="U166" s="121">
        <v>10076333609644</v>
      </c>
      <c r="V166" s="123">
        <v>57.272727272727266</v>
      </c>
    </row>
    <row r="167" spans="1:22">
      <c r="A167" s="87" t="s">
        <v>19</v>
      </c>
      <c r="B167" s="118" t="s">
        <v>3368</v>
      </c>
      <c r="C167" s="116" t="s">
        <v>1862</v>
      </c>
      <c r="D167" s="103" t="s">
        <v>3508</v>
      </c>
      <c r="E167" s="88">
        <v>591.61</v>
      </c>
      <c r="F167" s="116" t="s">
        <v>1018</v>
      </c>
      <c r="G167" s="85" t="s">
        <v>3311</v>
      </c>
      <c r="H167" s="86">
        <v>3</v>
      </c>
      <c r="I167" s="124"/>
      <c r="J167" s="108" t="s">
        <v>4216</v>
      </c>
      <c r="K167" s="114" t="s">
        <v>3714</v>
      </c>
      <c r="L167" s="89" t="s">
        <v>18</v>
      </c>
      <c r="M167" s="89" t="s">
        <v>18</v>
      </c>
      <c r="N167" s="114" t="s">
        <v>3715</v>
      </c>
      <c r="O167" s="102" t="s">
        <v>18</v>
      </c>
      <c r="P167" s="114" t="s">
        <v>18</v>
      </c>
      <c r="Q167" s="115" t="s">
        <v>18</v>
      </c>
      <c r="R167" s="114" t="s">
        <v>18</v>
      </c>
      <c r="S167" s="87">
        <v>40161505</v>
      </c>
      <c r="T167" s="122" t="s">
        <v>5557</v>
      </c>
      <c r="U167" s="121" t="s">
        <v>5558</v>
      </c>
      <c r="V167" s="123">
        <v>0.45454545454545453</v>
      </c>
    </row>
    <row r="168" spans="1:22">
      <c r="A168" s="87" t="s">
        <v>19</v>
      </c>
      <c r="B168" s="118" t="s">
        <v>2070</v>
      </c>
      <c r="C168" s="116" t="s">
        <v>1862</v>
      </c>
      <c r="D168" s="103" t="s">
        <v>2259</v>
      </c>
      <c r="E168" s="88">
        <v>701.23</v>
      </c>
      <c r="F168" s="116" t="s">
        <v>1018</v>
      </c>
      <c r="G168" s="85"/>
      <c r="H168" s="86">
        <v>3</v>
      </c>
      <c r="I168" s="99"/>
      <c r="J168" s="98" t="s">
        <v>3174</v>
      </c>
      <c r="K168" s="114">
        <v>23430313</v>
      </c>
      <c r="L168" s="89" t="s">
        <v>18</v>
      </c>
      <c r="M168" s="89" t="s">
        <v>18</v>
      </c>
      <c r="N168" s="114" t="s">
        <v>2566</v>
      </c>
      <c r="O168" s="102" t="s">
        <v>18</v>
      </c>
      <c r="P168" s="114" t="s">
        <v>18</v>
      </c>
      <c r="Q168" s="115" t="s">
        <v>18</v>
      </c>
      <c r="R168" s="114" t="s">
        <v>18</v>
      </c>
      <c r="S168" s="87">
        <v>40161505</v>
      </c>
      <c r="T168" s="122" t="s">
        <v>4777</v>
      </c>
      <c r="U168" s="121" t="s">
        <v>4778</v>
      </c>
      <c r="V168" s="123">
        <v>0.3855574707429919</v>
      </c>
    </row>
    <row r="169" spans="1:22">
      <c r="A169" s="87" t="s">
        <v>19</v>
      </c>
      <c r="B169" s="118" t="s">
        <v>3367</v>
      </c>
      <c r="C169" s="116" t="s">
        <v>1862</v>
      </c>
      <c r="D169" s="103" t="s">
        <v>3507</v>
      </c>
      <c r="E169" s="88">
        <v>471.49</v>
      </c>
      <c r="F169" s="116" t="s">
        <v>1018</v>
      </c>
      <c r="G169" s="108"/>
      <c r="H169" s="86">
        <v>3</v>
      </c>
      <c r="I169" s="124"/>
      <c r="J169" s="108" t="s">
        <v>4215</v>
      </c>
      <c r="K169" s="114" t="s">
        <v>3711</v>
      </c>
      <c r="L169" s="89" t="s">
        <v>18</v>
      </c>
      <c r="M169" s="89" t="s">
        <v>18</v>
      </c>
      <c r="N169" s="114" t="s">
        <v>3712</v>
      </c>
      <c r="O169" s="102" t="s">
        <v>18</v>
      </c>
      <c r="P169" s="114" t="s">
        <v>3713</v>
      </c>
      <c r="Q169" s="115" t="s">
        <v>18</v>
      </c>
      <c r="R169" s="114" t="s">
        <v>18</v>
      </c>
      <c r="S169" s="87">
        <v>40161505</v>
      </c>
      <c r="T169" s="122" t="s">
        <v>5599</v>
      </c>
      <c r="U169" s="121">
        <v>10076333608913</v>
      </c>
      <c r="V169" s="123">
        <v>0.27272727272727271</v>
      </c>
    </row>
    <row r="170" spans="1:22">
      <c r="A170" s="87" t="s">
        <v>19</v>
      </c>
      <c r="B170" s="118" t="s">
        <v>2039</v>
      </c>
      <c r="C170" s="116" t="s">
        <v>1862</v>
      </c>
      <c r="D170" s="103" t="s">
        <v>2039</v>
      </c>
      <c r="E170" s="88">
        <v>275.24</v>
      </c>
      <c r="F170" s="116" t="s">
        <v>1018</v>
      </c>
      <c r="G170" s="85" t="s">
        <v>3311</v>
      </c>
      <c r="H170" s="86">
        <v>3</v>
      </c>
      <c r="I170" s="99"/>
      <c r="J170" s="98" t="s">
        <v>3213</v>
      </c>
      <c r="K170" s="114">
        <v>61942101</v>
      </c>
      <c r="L170" s="89" t="s">
        <v>18</v>
      </c>
      <c r="M170" s="89" t="s">
        <v>18</v>
      </c>
      <c r="N170" s="114">
        <v>42101</v>
      </c>
      <c r="O170" s="102" t="s">
        <v>18</v>
      </c>
      <c r="P170" s="114" t="s">
        <v>4386</v>
      </c>
      <c r="Q170" s="115" t="s">
        <v>4483</v>
      </c>
      <c r="R170" s="114" t="s">
        <v>3274</v>
      </c>
      <c r="S170" s="87">
        <v>40161505</v>
      </c>
      <c r="T170" s="122" t="s">
        <v>5386</v>
      </c>
      <c r="U170" s="121" t="s">
        <v>5387</v>
      </c>
      <c r="V170" s="123">
        <v>0.53479089177174999</v>
      </c>
    </row>
    <row r="171" spans="1:22">
      <c r="A171" s="87" t="s">
        <v>19</v>
      </c>
      <c r="B171" s="118" t="s">
        <v>571</v>
      </c>
      <c r="C171" s="116" t="s">
        <v>1860</v>
      </c>
      <c r="D171" s="116" t="s">
        <v>571</v>
      </c>
      <c r="E171" s="88">
        <v>128.63</v>
      </c>
      <c r="F171" s="116" t="s">
        <v>1018</v>
      </c>
      <c r="G171" s="83"/>
      <c r="H171" s="86">
        <v>3</v>
      </c>
      <c r="I171" s="99"/>
      <c r="J171" s="98" t="s">
        <v>3175</v>
      </c>
      <c r="K171" s="89">
        <v>6484235</v>
      </c>
      <c r="L171" s="89" t="s">
        <v>18</v>
      </c>
      <c r="M171" s="89" t="s">
        <v>1169</v>
      </c>
      <c r="N171" s="114">
        <v>42098</v>
      </c>
      <c r="O171" s="102" t="s">
        <v>4504</v>
      </c>
      <c r="P171" s="114" t="s">
        <v>1540</v>
      </c>
      <c r="Q171" s="115" t="s">
        <v>1298</v>
      </c>
      <c r="R171" s="114" t="s">
        <v>1415</v>
      </c>
      <c r="S171" s="87">
        <v>40161505</v>
      </c>
      <c r="T171" s="122" t="s">
        <v>4870</v>
      </c>
      <c r="U171" s="121" t="s">
        <v>4871</v>
      </c>
      <c r="V171" s="123">
        <v>0.59285131089540044</v>
      </c>
    </row>
    <row r="172" spans="1:22">
      <c r="A172" s="87" t="s">
        <v>19</v>
      </c>
      <c r="B172" s="118" t="s">
        <v>1928</v>
      </c>
      <c r="C172" s="116" t="s">
        <v>1862</v>
      </c>
      <c r="D172" s="103" t="s">
        <v>2126</v>
      </c>
      <c r="E172" s="88">
        <v>303.94</v>
      </c>
      <c r="F172" s="116" t="s">
        <v>1018</v>
      </c>
      <c r="G172" s="83"/>
      <c r="H172" s="86">
        <v>3</v>
      </c>
      <c r="I172" s="99"/>
      <c r="J172" s="98" t="s">
        <v>3039</v>
      </c>
      <c r="K172" s="114" t="s">
        <v>2403</v>
      </c>
      <c r="L172" s="89" t="s">
        <v>3275</v>
      </c>
      <c r="M172" s="89" t="s">
        <v>18</v>
      </c>
      <c r="N172" s="114" t="s">
        <v>2555</v>
      </c>
      <c r="O172" s="102" t="s">
        <v>18</v>
      </c>
      <c r="P172" s="114" t="s">
        <v>2743</v>
      </c>
      <c r="Q172" s="115" t="s">
        <v>5912</v>
      </c>
      <c r="R172" s="114" t="s">
        <v>18</v>
      </c>
      <c r="S172" s="87">
        <v>40161505</v>
      </c>
      <c r="T172" s="122" t="s">
        <v>4872</v>
      </c>
      <c r="U172" s="121">
        <v>10076333608487</v>
      </c>
      <c r="V172" s="123">
        <v>0.25809670688560277</v>
      </c>
    </row>
    <row r="173" spans="1:22">
      <c r="A173" s="87" t="s">
        <v>19</v>
      </c>
      <c r="B173" s="118" t="s">
        <v>1878</v>
      </c>
      <c r="C173" s="116" t="s">
        <v>1862</v>
      </c>
      <c r="D173" s="103" t="s">
        <v>2080</v>
      </c>
      <c r="E173" s="88">
        <v>545.66999999999996</v>
      </c>
      <c r="F173" s="116" t="s">
        <v>1018</v>
      </c>
      <c r="G173" s="83"/>
      <c r="H173" s="86">
        <v>3</v>
      </c>
      <c r="I173" s="99"/>
      <c r="J173" s="98" t="s">
        <v>4634</v>
      </c>
      <c r="K173" s="114">
        <v>23430312</v>
      </c>
      <c r="L173" s="89" t="s">
        <v>18</v>
      </c>
      <c r="M173" s="89" t="s">
        <v>18</v>
      </c>
      <c r="N173" s="114" t="s">
        <v>2547</v>
      </c>
      <c r="O173" s="102" t="s">
        <v>18</v>
      </c>
      <c r="P173" s="114" t="s">
        <v>2701</v>
      </c>
      <c r="Q173" s="115" t="s">
        <v>18</v>
      </c>
      <c r="R173" s="114" t="s">
        <v>18</v>
      </c>
      <c r="S173" s="87">
        <v>40161505</v>
      </c>
      <c r="T173" s="143" t="s">
        <v>4873</v>
      </c>
      <c r="U173" s="145">
        <v>10076333608340</v>
      </c>
      <c r="V173" s="123">
        <v>0.3855574707429919</v>
      </c>
    </row>
    <row r="174" spans="1:22">
      <c r="A174" s="87" t="s">
        <v>19</v>
      </c>
      <c r="B174" s="118" t="s">
        <v>3480</v>
      </c>
      <c r="C174" s="116" t="s">
        <v>1862</v>
      </c>
      <c r="D174" s="119" t="s">
        <v>4359</v>
      </c>
      <c r="E174" s="88">
        <v>283.17</v>
      </c>
      <c r="F174" s="116" t="s">
        <v>1018</v>
      </c>
      <c r="G174" s="108"/>
      <c r="H174" s="86">
        <v>3</v>
      </c>
      <c r="I174" s="124"/>
      <c r="J174" s="108" t="s">
        <v>4307</v>
      </c>
      <c r="K174" s="114" t="s">
        <v>6097</v>
      </c>
      <c r="L174" s="89" t="s">
        <v>18</v>
      </c>
      <c r="M174" s="89" t="s">
        <v>18</v>
      </c>
      <c r="N174" s="114" t="s">
        <v>4087</v>
      </c>
      <c r="O174" s="102" t="s">
        <v>18</v>
      </c>
      <c r="P174" s="114" t="s">
        <v>4088</v>
      </c>
      <c r="Q174" s="115" t="s">
        <v>18</v>
      </c>
      <c r="R174" s="114" t="s">
        <v>4089</v>
      </c>
      <c r="S174" s="87">
        <v>40161505</v>
      </c>
      <c r="T174" s="142" t="s">
        <v>5524</v>
      </c>
      <c r="U174" s="144" t="s">
        <v>5525</v>
      </c>
      <c r="V174" s="123">
        <v>0.3277272727272727</v>
      </c>
    </row>
    <row r="175" spans="1:22">
      <c r="A175" s="87" t="s">
        <v>19</v>
      </c>
      <c r="B175" s="118" t="s">
        <v>708</v>
      </c>
      <c r="C175" s="116" t="s">
        <v>1862</v>
      </c>
      <c r="D175" s="116" t="s">
        <v>960</v>
      </c>
      <c r="E175" s="88">
        <v>296.13</v>
      </c>
      <c r="F175" s="116" t="s">
        <v>1018</v>
      </c>
      <c r="G175" s="83"/>
      <c r="H175" s="86">
        <v>3</v>
      </c>
      <c r="I175" s="99"/>
      <c r="J175" s="98" t="s">
        <v>3214</v>
      </c>
      <c r="K175" s="89" t="s">
        <v>143</v>
      </c>
      <c r="L175" s="89" t="s">
        <v>142</v>
      </c>
      <c r="M175" s="89" t="s">
        <v>18</v>
      </c>
      <c r="N175" s="114">
        <v>42295</v>
      </c>
      <c r="O175" s="102" t="s">
        <v>1850</v>
      </c>
      <c r="P175" s="114" t="s">
        <v>4387</v>
      </c>
      <c r="Q175" s="115" t="s">
        <v>144</v>
      </c>
      <c r="R175" s="114" t="s">
        <v>4388</v>
      </c>
      <c r="S175" s="87">
        <v>40161505</v>
      </c>
      <c r="T175" s="122" t="s">
        <v>4874</v>
      </c>
      <c r="U175" s="121" t="s">
        <v>4875</v>
      </c>
      <c r="V175" s="123">
        <v>0.5025855030391001</v>
      </c>
    </row>
    <row r="176" spans="1:22">
      <c r="A176" s="87" t="s">
        <v>19</v>
      </c>
      <c r="B176" s="118" t="s">
        <v>1894</v>
      </c>
      <c r="C176" s="116" t="s">
        <v>1861</v>
      </c>
      <c r="D176" s="103" t="s">
        <v>2095</v>
      </c>
      <c r="E176" s="88">
        <v>282.92</v>
      </c>
      <c r="F176" s="116" t="s">
        <v>1018</v>
      </c>
      <c r="G176" s="83"/>
      <c r="H176" s="86">
        <v>3</v>
      </c>
      <c r="I176" s="99"/>
      <c r="J176" s="98" t="s">
        <v>2275</v>
      </c>
      <c r="K176" s="114" t="s">
        <v>2376</v>
      </c>
      <c r="L176" s="89" t="s">
        <v>18</v>
      </c>
      <c r="M176" s="89" t="s">
        <v>18</v>
      </c>
      <c r="N176" s="114">
        <v>49073</v>
      </c>
      <c r="O176" s="102" t="s">
        <v>4505</v>
      </c>
      <c r="P176" s="114" t="s">
        <v>2713</v>
      </c>
      <c r="Q176" s="115" t="s">
        <v>4466</v>
      </c>
      <c r="R176" s="114" t="s">
        <v>2928</v>
      </c>
      <c r="S176" s="87">
        <v>40161505</v>
      </c>
      <c r="T176" s="122" t="s">
        <v>4876</v>
      </c>
      <c r="U176" s="121">
        <v>10076333607893</v>
      </c>
      <c r="V176" s="123">
        <v>0.25991109498321685</v>
      </c>
    </row>
    <row r="177" spans="1:22">
      <c r="A177" s="87" t="s">
        <v>19</v>
      </c>
      <c r="B177" s="118" t="s">
        <v>736</v>
      </c>
      <c r="C177" s="116" t="s">
        <v>1861</v>
      </c>
      <c r="D177" s="116" t="s">
        <v>988</v>
      </c>
      <c r="E177" s="88">
        <v>194.76</v>
      </c>
      <c r="F177" s="116" t="s">
        <v>1018</v>
      </c>
      <c r="G177" s="83"/>
      <c r="H177" s="86">
        <v>3</v>
      </c>
      <c r="I177" s="99"/>
      <c r="J177" s="98" t="s">
        <v>1121</v>
      </c>
      <c r="K177" s="89">
        <v>20972654</v>
      </c>
      <c r="L177" s="89" t="s">
        <v>18</v>
      </c>
      <c r="M177" s="89" t="s">
        <v>18</v>
      </c>
      <c r="N177" s="114" t="s">
        <v>4374</v>
      </c>
      <c r="O177" s="102" t="s">
        <v>4506</v>
      </c>
      <c r="P177" s="114" t="s">
        <v>1633</v>
      </c>
      <c r="Q177" s="115" t="s">
        <v>18</v>
      </c>
      <c r="R177" s="114" t="s">
        <v>5853</v>
      </c>
      <c r="S177" s="87">
        <v>40161505</v>
      </c>
      <c r="T177" s="122" t="s">
        <v>4877</v>
      </c>
      <c r="U177" s="121">
        <v>10076333607718</v>
      </c>
      <c r="V177" s="123">
        <v>0.48534881611176633</v>
      </c>
    </row>
    <row r="178" spans="1:22">
      <c r="A178" s="87" t="s">
        <v>19</v>
      </c>
      <c r="B178" s="118" t="s">
        <v>689</v>
      </c>
      <c r="C178" s="116" t="s">
        <v>1862</v>
      </c>
      <c r="D178" s="116" t="s">
        <v>942</v>
      </c>
      <c r="E178" s="88">
        <v>179.82</v>
      </c>
      <c r="F178" s="116" t="s">
        <v>1018</v>
      </c>
      <c r="G178" s="83"/>
      <c r="H178" s="86">
        <v>3</v>
      </c>
      <c r="I178" s="99"/>
      <c r="J178" s="98" t="s">
        <v>3122</v>
      </c>
      <c r="K178" s="89">
        <v>13272719</v>
      </c>
      <c r="L178" s="89" t="s">
        <v>163</v>
      </c>
      <c r="M178" s="89" t="s">
        <v>18</v>
      </c>
      <c r="N178" s="114">
        <v>49739</v>
      </c>
      <c r="O178" s="102" t="s">
        <v>164</v>
      </c>
      <c r="P178" s="114" t="s">
        <v>4389</v>
      </c>
      <c r="Q178" s="115" t="s">
        <v>165</v>
      </c>
      <c r="R178" s="114" t="s">
        <v>166</v>
      </c>
      <c r="S178" s="87">
        <v>40161505</v>
      </c>
      <c r="T178" s="122" t="s">
        <v>4878</v>
      </c>
      <c r="U178" s="121">
        <v>10076333607701</v>
      </c>
      <c r="V178" s="123">
        <v>0.38102150049895667</v>
      </c>
    </row>
    <row r="179" spans="1:22">
      <c r="A179" s="87" t="s">
        <v>19</v>
      </c>
      <c r="B179" s="118" t="s">
        <v>1927</v>
      </c>
      <c r="C179" s="116" t="s">
        <v>1862</v>
      </c>
      <c r="D179" s="103" t="s">
        <v>2125</v>
      </c>
      <c r="E179" s="88">
        <v>262.81</v>
      </c>
      <c r="F179" s="116" t="s">
        <v>1018</v>
      </c>
      <c r="G179" s="85"/>
      <c r="H179" s="86">
        <v>3</v>
      </c>
      <c r="I179" s="99"/>
      <c r="J179" s="98" t="s">
        <v>2306</v>
      </c>
      <c r="K179" s="114" t="s">
        <v>2402</v>
      </c>
      <c r="L179" s="89" t="s">
        <v>5962</v>
      </c>
      <c r="M179" s="89" t="s">
        <v>18</v>
      </c>
      <c r="N179" s="114">
        <v>49894</v>
      </c>
      <c r="O179" s="102" t="s">
        <v>2602</v>
      </c>
      <c r="P179" s="114" t="s">
        <v>2742</v>
      </c>
      <c r="Q179" s="115" t="s">
        <v>18</v>
      </c>
      <c r="R179" s="114" t="s">
        <v>2948</v>
      </c>
      <c r="S179" s="87">
        <v>40161505</v>
      </c>
      <c r="T179" s="122" t="s">
        <v>5400</v>
      </c>
      <c r="U179" s="121" t="s">
        <v>5401</v>
      </c>
      <c r="V179" s="123">
        <v>0.36877438084006164</v>
      </c>
    </row>
    <row r="180" spans="1:22">
      <c r="A180" s="87" t="s">
        <v>19</v>
      </c>
      <c r="B180" s="118" t="s">
        <v>590</v>
      </c>
      <c r="C180" s="116" t="s">
        <v>1861</v>
      </c>
      <c r="D180" s="116" t="s">
        <v>847</v>
      </c>
      <c r="E180" s="88">
        <v>263.05</v>
      </c>
      <c r="F180" s="116" t="s">
        <v>1018</v>
      </c>
      <c r="G180" s="83"/>
      <c r="H180" s="86">
        <v>3</v>
      </c>
      <c r="I180" s="99"/>
      <c r="J180" s="98" t="s">
        <v>1051</v>
      </c>
      <c r="K180" s="89" t="s">
        <v>151</v>
      </c>
      <c r="L180" s="89" t="s">
        <v>150</v>
      </c>
      <c r="M180" s="89" t="s">
        <v>18</v>
      </c>
      <c r="N180" s="114">
        <v>49058</v>
      </c>
      <c r="O180" s="102" t="s">
        <v>4507</v>
      </c>
      <c r="P180" s="114" t="s">
        <v>152</v>
      </c>
      <c r="Q180" s="115" t="s">
        <v>153</v>
      </c>
      <c r="R180" s="114" t="s">
        <v>154</v>
      </c>
      <c r="S180" s="87">
        <v>40161505</v>
      </c>
      <c r="T180" s="122" t="s">
        <v>4879</v>
      </c>
      <c r="U180" s="121" t="s">
        <v>4880</v>
      </c>
      <c r="V180" s="123">
        <v>0.43862832259820372</v>
      </c>
    </row>
    <row r="181" spans="1:22">
      <c r="A181" s="87" t="s">
        <v>19</v>
      </c>
      <c r="B181" s="118" t="s">
        <v>554</v>
      </c>
      <c r="C181" s="116" t="s">
        <v>1860</v>
      </c>
      <c r="D181" s="116" t="s">
        <v>814</v>
      </c>
      <c r="E181" s="88">
        <v>134.16</v>
      </c>
      <c r="F181" s="116" t="s">
        <v>1018</v>
      </c>
      <c r="G181" s="83"/>
      <c r="H181" s="86">
        <v>3</v>
      </c>
      <c r="I181" s="99"/>
      <c r="J181" s="98" t="s">
        <v>1033</v>
      </c>
      <c r="K181" s="89" t="s">
        <v>1715</v>
      </c>
      <c r="L181" s="89" t="s">
        <v>18</v>
      </c>
      <c r="M181" s="89" t="s">
        <v>1161</v>
      </c>
      <c r="N181" s="114">
        <v>49000</v>
      </c>
      <c r="O181" s="102" t="s">
        <v>4508</v>
      </c>
      <c r="P181" s="114" t="s">
        <v>120</v>
      </c>
      <c r="Q181" s="115" t="s">
        <v>121</v>
      </c>
      <c r="R181" s="114" t="s">
        <v>122</v>
      </c>
      <c r="S181" s="87">
        <v>40161505</v>
      </c>
      <c r="T181" s="122" t="s">
        <v>4881</v>
      </c>
      <c r="U181" s="121" t="s">
        <v>4882</v>
      </c>
      <c r="V181" s="123">
        <v>0.39326862015785174</v>
      </c>
    </row>
    <row r="182" spans="1:22">
      <c r="A182" s="87" t="s">
        <v>19</v>
      </c>
      <c r="B182" s="118" t="s">
        <v>3364</v>
      </c>
      <c r="C182" s="116" t="s">
        <v>1862</v>
      </c>
      <c r="D182" s="103" t="s">
        <v>3506</v>
      </c>
      <c r="E182" s="88">
        <v>252.31</v>
      </c>
      <c r="F182" s="116" t="s">
        <v>1018</v>
      </c>
      <c r="G182" s="85" t="s">
        <v>3311</v>
      </c>
      <c r="H182" s="86">
        <v>3</v>
      </c>
      <c r="I182" s="124"/>
      <c r="J182" s="108" t="s">
        <v>4213</v>
      </c>
      <c r="K182" s="114" t="s">
        <v>3700</v>
      </c>
      <c r="L182" s="89" t="s">
        <v>18</v>
      </c>
      <c r="M182" s="114" t="s">
        <v>3701</v>
      </c>
      <c r="N182" s="114">
        <v>49113</v>
      </c>
      <c r="O182" s="102" t="s">
        <v>3702</v>
      </c>
      <c r="P182" s="114" t="s">
        <v>3703</v>
      </c>
      <c r="Q182" s="115" t="s">
        <v>18</v>
      </c>
      <c r="R182" s="114" t="s">
        <v>3704</v>
      </c>
      <c r="S182" s="87">
        <v>40161505</v>
      </c>
      <c r="T182" s="122" t="s">
        <v>5567</v>
      </c>
      <c r="U182" s="121" t="s">
        <v>5568</v>
      </c>
      <c r="V182" s="123">
        <v>0.51500000000000001</v>
      </c>
    </row>
    <row r="183" spans="1:22">
      <c r="A183" s="87" t="s">
        <v>19</v>
      </c>
      <c r="B183" s="118" t="s">
        <v>579</v>
      </c>
      <c r="C183" s="116" t="s">
        <v>1860</v>
      </c>
      <c r="D183" s="116" t="s">
        <v>836</v>
      </c>
      <c r="E183" s="88">
        <v>247.42</v>
      </c>
      <c r="F183" s="116" t="s">
        <v>1018</v>
      </c>
      <c r="G183" s="83"/>
      <c r="H183" s="86">
        <v>3</v>
      </c>
      <c r="I183" s="99"/>
      <c r="J183" s="98" t="s">
        <v>3215</v>
      </c>
      <c r="K183" s="89" t="s">
        <v>128</v>
      </c>
      <c r="L183" s="89" t="s">
        <v>127</v>
      </c>
      <c r="M183" s="89" t="s">
        <v>18</v>
      </c>
      <c r="N183" s="114">
        <v>49172</v>
      </c>
      <c r="O183" s="102" t="s">
        <v>129</v>
      </c>
      <c r="P183" s="114" t="s">
        <v>130</v>
      </c>
      <c r="Q183" s="115" t="s">
        <v>131</v>
      </c>
      <c r="R183" s="114" t="s">
        <v>132</v>
      </c>
      <c r="S183" s="87">
        <v>40161505</v>
      </c>
      <c r="T183" s="122" t="s">
        <v>4883</v>
      </c>
      <c r="U183" s="121" t="s">
        <v>4884</v>
      </c>
      <c r="V183" s="123">
        <v>0.44588587498866006</v>
      </c>
    </row>
    <row r="184" spans="1:22">
      <c r="A184" s="87" t="s">
        <v>19</v>
      </c>
      <c r="B184" s="118" t="s">
        <v>747</v>
      </c>
      <c r="C184" s="116" t="s">
        <v>1861</v>
      </c>
      <c r="D184" s="116" t="s">
        <v>998</v>
      </c>
      <c r="E184" s="88">
        <v>237.35</v>
      </c>
      <c r="F184" s="116" t="s">
        <v>1018</v>
      </c>
      <c r="G184" s="83"/>
      <c r="H184" s="86">
        <v>3</v>
      </c>
      <c r="I184" s="99"/>
      <c r="J184" s="98" t="s">
        <v>1127</v>
      </c>
      <c r="K184" s="89" t="s">
        <v>1778</v>
      </c>
      <c r="L184" s="89" t="s">
        <v>18</v>
      </c>
      <c r="M184" s="89" t="s">
        <v>1255</v>
      </c>
      <c r="N184" s="114">
        <v>46975</v>
      </c>
      <c r="O184" s="102" t="s">
        <v>3699</v>
      </c>
      <c r="P184" s="114" t="s">
        <v>1651</v>
      </c>
      <c r="Q184" s="115" t="s">
        <v>1388</v>
      </c>
      <c r="R184" s="114" t="s">
        <v>1512</v>
      </c>
      <c r="S184" s="87">
        <v>40161505</v>
      </c>
      <c r="T184" s="122" t="s">
        <v>4885</v>
      </c>
      <c r="U184" s="121" t="s">
        <v>4886</v>
      </c>
      <c r="V184" s="123">
        <v>0.4535970244035199</v>
      </c>
    </row>
    <row r="185" spans="1:22">
      <c r="A185" s="87" t="s">
        <v>19</v>
      </c>
      <c r="B185" s="118" t="s">
        <v>2038</v>
      </c>
      <c r="C185" s="116" t="s">
        <v>1862</v>
      </c>
      <c r="D185" s="103" t="s">
        <v>2232</v>
      </c>
      <c r="E185" s="88">
        <v>2419.56</v>
      </c>
      <c r="F185" s="116" t="s">
        <v>1018</v>
      </c>
      <c r="G185" s="85" t="s">
        <v>3311</v>
      </c>
      <c r="H185" s="86">
        <v>3</v>
      </c>
      <c r="I185" s="99"/>
      <c r="J185" s="98" t="s">
        <v>3040</v>
      </c>
      <c r="K185" s="114" t="s">
        <v>2467</v>
      </c>
      <c r="L185" s="89" t="s">
        <v>18</v>
      </c>
      <c r="M185" s="114" t="s">
        <v>5869</v>
      </c>
      <c r="N185" s="114">
        <v>42731</v>
      </c>
      <c r="O185" s="102" t="s">
        <v>18</v>
      </c>
      <c r="P185" s="114" t="s">
        <v>2829</v>
      </c>
      <c r="Q185" s="115" t="s">
        <v>2909</v>
      </c>
      <c r="R185" s="114" t="s">
        <v>3011</v>
      </c>
      <c r="S185" s="87">
        <v>40161505</v>
      </c>
      <c r="T185" s="122" t="s">
        <v>5520</v>
      </c>
      <c r="U185" s="121" t="s">
        <v>5521</v>
      </c>
      <c r="V185" s="123">
        <v>2.1772657171368954</v>
      </c>
    </row>
    <row r="186" spans="1:22">
      <c r="A186" s="87" t="s">
        <v>19</v>
      </c>
      <c r="B186" s="118" t="s">
        <v>700</v>
      </c>
      <c r="C186" s="116" t="s">
        <v>1861</v>
      </c>
      <c r="D186" s="116" t="s">
        <v>952</v>
      </c>
      <c r="E186" s="88">
        <v>204.29</v>
      </c>
      <c r="F186" s="116" t="s">
        <v>1018</v>
      </c>
      <c r="G186" s="83"/>
      <c r="H186" s="86">
        <v>3</v>
      </c>
      <c r="I186" s="99"/>
      <c r="J186" s="98" t="s">
        <v>1110</v>
      </c>
      <c r="K186" s="89" t="s">
        <v>1802</v>
      </c>
      <c r="L186" s="89" t="s">
        <v>18</v>
      </c>
      <c r="M186" s="89" t="s">
        <v>1238</v>
      </c>
      <c r="N186" s="114">
        <v>42846</v>
      </c>
      <c r="O186" s="102" t="s">
        <v>4509</v>
      </c>
      <c r="P186" s="114" t="s">
        <v>1616</v>
      </c>
      <c r="Q186" s="115" t="s">
        <v>1368</v>
      </c>
      <c r="R186" s="114" t="s">
        <v>1488</v>
      </c>
      <c r="S186" s="87">
        <v>40161505</v>
      </c>
      <c r="T186" s="122" t="s">
        <v>4887</v>
      </c>
      <c r="U186" s="121" t="s">
        <v>4888</v>
      </c>
      <c r="V186" s="123">
        <v>0.52934772747890768</v>
      </c>
    </row>
    <row r="187" spans="1:22">
      <c r="A187" s="87" t="s">
        <v>19</v>
      </c>
      <c r="B187" s="118" t="s">
        <v>3362</v>
      </c>
      <c r="C187" s="116" t="s">
        <v>1862</v>
      </c>
      <c r="D187" s="103" t="s">
        <v>3505</v>
      </c>
      <c r="E187" s="88">
        <v>335.15</v>
      </c>
      <c r="F187" s="116" t="s">
        <v>1018</v>
      </c>
      <c r="G187" s="85" t="s">
        <v>3311</v>
      </c>
      <c r="H187" s="86">
        <v>3</v>
      </c>
      <c r="I187" s="124"/>
      <c r="J187" s="108" t="s">
        <v>4212</v>
      </c>
      <c r="K187" s="114">
        <v>25728874</v>
      </c>
      <c r="L187" s="89" t="s">
        <v>18</v>
      </c>
      <c r="M187" s="114" t="s">
        <v>3695</v>
      </c>
      <c r="N187" s="114">
        <v>46653</v>
      </c>
      <c r="O187" s="102" t="s">
        <v>3696</v>
      </c>
      <c r="P187" s="114" t="s">
        <v>3697</v>
      </c>
      <c r="Q187" s="115" t="s">
        <v>18</v>
      </c>
      <c r="R187" s="114" t="s">
        <v>3698</v>
      </c>
      <c r="S187" s="87">
        <v>40161505</v>
      </c>
      <c r="T187" s="122" t="s">
        <v>5574</v>
      </c>
      <c r="U187" s="121" t="s">
        <v>5575</v>
      </c>
      <c r="V187" s="123">
        <v>0.39409090909090905</v>
      </c>
    </row>
    <row r="188" spans="1:22">
      <c r="A188" s="87" t="s">
        <v>19</v>
      </c>
      <c r="B188" s="118" t="s">
        <v>2037</v>
      </c>
      <c r="C188" s="116" t="s">
        <v>1862</v>
      </c>
      <c r="D188" s="103" t="s">
        <v>2231</v>
      </c>
      <c r="E188" s="88">
        <v>176.6</v>
      </c>
      <c r="F188" s="116" t="s">
        <v>1018</v>
      </c>
      <c r="G188" s="83"/>
      <c r="H188" s="86">
        <v>3</v>
      </c>
      <c r="I188" s="99"/>
      <c r="J188" s="98" t="s">
        <v>2346</v>
      </c>
      <c r="K188" s="114" t="s">
        <v>2466</v>
      </c>
      <c r="L188" s="89" t="s">
        <v>18</v>
      </c>
      <c r="M188" s="114" t="s">
        <v>3276</v>
      </c>
      <c r="N188" s="114">
        <v>42190</v>
      </c>
      <c r="O188" s="102" t="s">
        <v>2673</v>
      </c>
      <c r="P188" s="114" t="s">
        <v>2828</v>
      </c>
      <c r="Q188" s="115" t="s">
        <v>2908</v>
      </c>
      <c r="R188" s="114" t="s">
        <v>3010</v>
      </c>
      <c r="S188" s="87">
        <v>40161505</v>
      </c>
      <c r="T188" s="122" t="s">
        <v>4889</v>
      </c>
      <c r="U188" s="121" t="s">
        <v>4890</v>
      </c>
      <c r="V188" s="123">
        <v>0.40823732196316792</v>
      </c>
    </row>
    <row r="189" spans="1:22">
      <c r="A189" s="87" t="s">
        <v>19</v>
      </c>
      <c r="B189" s="118" t="s">
        <v>3361</v>
      </c>
      <c r="C189" s="116" t="s">
        <v>1862</v>
      </c>
      <c r="D189" s="103" t="s">
        <v>3504</v>
      </c>
      <c r="E189" s="88">
        <v>210.52</v>
      </c>
      <c r="F189" s="116" t="s">
        <v>1018</v>
      </c>
      <c r="G189" s="85" t="s">
        <v>3311</v>
      </c>
      <c r="H189" s="86">
        <v>3</v>
      </c>
      <c r="I189" s="124"/>
      <c r="J189" s="108" t="s">
        <v>4211</v>
      </c>
      <c r="K189" s="114" t="s">
        <v>3690</v>
      </c>
      <c r="L189" s="89" t="s">
        <v>3691</v>
      </c>
      <c r="M189" s="89" t="s">
        <v>18</v>
      </c>
      <c r="N189" s="114">
        <v>42740</v>
      </c>
      <c r="O189" s="102" t="s">
        <v>3692</v>
      </c>
      <c r="P189" s="114" t="s">
        <v>3693</v>
      </c>
      <c r="Q189" s="115" t="s">
        <v>18</v>
      </c>
      <c r="R189" s="114" t="s">
        <v>3694</v>
      </c>
      <c r="S189" s="87">
        <v>40161505</v>
      </c>
      <c r="T189" s="122" t="s">
        <v>5576</v>
      </c>
      <c r="U189" s="121" t="s">
        <v>5577</v>
      </c>
      <c r="V189" s="123">
        <v>0.42409090909090913</v>
      </c>
    </row>
    <row r="190" spans="1:22">
      <c r="A190" s="87" t="s">
        <v>19</v>
      </c>
      <c r="B190" s="118" t="s">
        <v>2036</v>
      </c>
      <c r="C190" s="116" t="s">
        <v>1862</v>
      </c>
      <c r="D190" s="103" t="s">
        <v>2230</v>
      </c>
      <c r="E190" s="88">
        <v>315.05</v>
      </c>
      <c r="F190" s="116" t="s">
        <v>1018</v>
      </c>
      <c r="G190" s="85"/>
      <c r="H190" s="86">
        <v>3</v>
      </c>
      <c r="I190" s="99"/>
      <c r="J190" s="98" t="s">
        <v>2345</v>
      </c>
      <c r="K190" s="114" t="s">
        <v>2465</v>
      </c>
      <c r="L190" s="89" t="s">
        <v>3277</v>
      </c>
      <c r="M190" s="89" t="s">
        <v>18</v>
      </c>
      <c r="N190" s="114">
        <v>46798</v>
      </c>
      <c r="O190" s="102" t="s">
        <v>2672</v>
      </c>
      <c r="P190" s="114" t="s">
        <v>4426</v>
      </c>
      <c r="Q190" s="115" t="s">
        <v>2907</v>
      </c>
      <c r="R190" s="114" t="s">
        <v>3009</v>
      </c>
      <c r="S190" s="87">
        <v>40161505</v>
      </c>
      <c r="T190" s="122" t="s">
        <v>5402</v>
      </c>
      <c r="U190" s="121" t="s">
        <v>5403</v>
      </c>
      <c r="V190" s="123">
        <v>0.40052617254830808</v>
      </c>
    </row>
    <row r="191" spans="1:22">
      <c r="A191" s="109" t="s">
        <v>19</v>
      </c>
      <c r="B191" s="118" t="s">
        <v>526</v>
      </c>
      <c r="C191" s="116" t="s">
        <v>1860</v>
      </c>
      <c r="D191" s="116" t="s">
        <v>526</v>
      </c>
      <c r="E191" s="88">
        <v>210.66</v>
      </c>
      <c r="F191" s="116" t="s">
        <v>1018</v>
      </c>
      <c r="G191" s="83"/>
      <c r="H191" s="86">
        <v>3</v>
      </c>
      <c r="I191" s="99"/>
      <c r="J191" s="110" t="s">
        <v>3123</v>
      </c>
      <c r="K191" s="89">
        <v>25313348</v>
      </c>
      <c r="L191" s="89" t="s">
        <v>18</v>
      </c>
      <c r="M191" s="89" t="s">
        <v>1147</v>
      </c>
      <c r="N191" s="114">
        <v>42487</v>
      </c>
      <c r="O191" s="102" t="s">
        <v>4510</v>
      </c>
      <c r="P191" s="114" t="s">
        <v>4390</v>
      </c>
      <c r="Q191" s="115" t="s">
        <v>1277</v>
      </c>
      <c r="R191" s="114" t="s">
        <v>1394</v>
      </c>
      <c r="S191" s="109">
        <v>40161505</v>
      </c>
      <c r="T191" s="122" t="s">
        <v>4891</v>
      </c>
      <c r="U191" s="121" t="s">
        <v>4892</v>
      </c>
      <c r="V191" s="123">
        <v>0.68039553660527985</v>
      </c>
    </row>
    <row r="192" spans="1:22">
      <c r="A192" s="87" t="s">
        <v>19</v>
      </c>
      <c r="B192" s="118" t="s">
        <v>2035</v>
      </c>
      <c r="C192" s="116" t="s">
        <v>1862</v>
      </c>
      <c r="D192" s="103" t="s">
        <v>2229</v>
      </c>
      <c r="E192" s="88">
        <v>287.89999999999998</v>
      </c>
      <c r="F192" s="116" t="s">
        <v>1018</v>
      </c>
      <c r="G192" s="85"/>
      <c r="H192" s="86">
        <v>3</v>
      </c>
      <c r="I192" s="99"/>
      <c r="J192" s="98" t="s">
        <v>3041</v>
      </c>
      <c r="K192" s="114" t="s">
        <v>2464</v>
      </c>
      <c r="L192" s="89" t="s">
        <v>18</v>
      </c>
      <c r="M192" s="89" t="s">
        <v>18</v>
      </c>
      <c r="N192" s="114">
        <v>46464</v>
      </c>
      <c r="O192" s="102" t="s">
        <v>2671</v>
      </c>
      <c r="P192" s="114" t="s">
        <v>2827</v>
      </c>
      <c r="Q192" s="115" t="s">
        <v>18</v>
      </c>
      <c r="R192" s="114" t="s">
        <v>18</v>
      </c>
      <c r="S192" s="87">
        <v>40161505</v>
      </c>
      <c r="T192" s="122" t="s">
        <v>5404</v>
      </c>
      <c r="U192" s="121" t="s">
        <v>5405</v>
      </c>
      <c r="V192" s="123">
        <v>0.38011430645014965</v>
      </c>
    </row>
    <row r="193" spans="1:22">
      <c r="A193" s="87" t="s">
        <v>19</v>
      </c>
      <c r="B193" s="118" t="s">
        <v>2034</v>
      </c>
      <c r="C193" s="116" t="s">
        <v>1862</v>
      </c>
      <c r="D193" s="103" t="s">
        <v>2228</v>
      </c>
      <c r="E193" s="88">
        <v>298.92</v>
      </c>
      <c r="F193" s="116" t="s">
        <v>1018</v>
      </c>
      <c r="G193" s="85"/>
      <c r="H193" s="86">
        <v>3</v>
      </c>
      <c r="I193" s="99"/>
      <c r="J193" s="98" t="s">
        <v>3042</v>
      </c>
      <c r="K193" s="114" t="s">
        <v>2463</v>
      </c>
      <c r="L193" s="89" t="s">
        <v>18</v>
      </c>
      <c r="M193" s="114" t="s">
        <v>3278</v>
      </c>
      <c r="N193" s="114">
        <v>46245</v>
      </c>
      <c r="O193" s="102" t="s">
        <v>2670</v>
      </c>
      <c r="P193" s="114" t="s">
        <v>2826</v>
      </c>
      <c r="Q193" s="115" t="s">
        <v>18</v>
      </c>
      <c r="R193" s="114" t="s">
        <v>3008</v>
      </c>
      <c r="S193" s="87">
        <v>40161505</v>
      </c>
      <c r="T193" s="122" t="s">
        <v>5408</v>
      </c>
      <c r="U193" s="121" t="s">
        <v>5409</v>
      </c>
      <c r="V193" s="123">
        <v>0.52753333938129365</v>
      </c>
    </row>
    <row r="194" spans="1:22">
      <c r="A194" s="87" t="s">
        <v>19</v>
      </c>
      <c r="B194" s="118" t="s">
        <v>754</v>
      </c>
      <c r="C194" s="116" t="s">
        <v>1862</v>
      </c>
      <c r="D194" s="116" t="s">
        <v>1005</v>
      </c>
      <c r="E194" s="88">
        <v>177.18</v>
      </c>
      <c r="F194" s="116" t="s">
        <v>1018</v>
      </c>
      <c r="G194" s="83"/>
      <c r="H194" s="86">
        <v>3</v>
      </c>
      <c r="I194" s="99"/>
      <c r="J194" s="98" t="s">
        <v>1132</v>
      </c>
      <c r="K194" s="89" t="s">
        <v>116</v>
      </c>
      <c r="L194" s="89" t="s">
        <v>115</v>
      </c>
      <c r="M194" s="89" t="s">
        <v>18</v>
      </c>
      <c r="N194" s="114">
        <v>46320</v>
      </c>
      <c r="O194" s="102" t="s">
        <v>117</v>
      </c>
      <c r="P194" s="114" t="s">
        <v>4391</v>
      </c>
      <c r="Q194" s="115" t="s">
        <v>118</v>
      </c>
      <c r="R194" s="114" t="s">
        <v>119</v>
      </c>
      <c r="S194" s="87">
        <v>40161505</v>
      </c>
      <c r="T194" s="122" t="s">
        <v>4893</v>
      </c>
      <c r="U194" s="121" t="s">
        <v>4894</v>
      </c>
      <c r="V194" s="123">
        <v>0.38011430645014965</v>
      </c>
    </row>
    <row r="195" spans="1:22">
      <c r="A195" s="87" t="s">
        <v>19</v>
      </c>
      <c r="B195" s="118" t="s">
        <v>706</v>
      </c>
      <c r="C195" s="116" t="s">
        <v>1862</v>
      </c>
      <c r="D195" s="116" t="s">
        <v>958</v>
      </c>
      <c r="E195" s="88">
        <v>576.09</v>
      </c>
      <c r="F195" s="116" t="s">
        <v>1018</v>
      </c>
      <c r="G195" s="83"/>
      <c r="H195" s="86">
        <v>3</v>
      </c>
      <c r="I195" s="99"/>
      <c r="J195" s="98" t="s">
        <v>1141</v>
      </c>
      <c r="K195" s="89">
        <v>25168082</v>
      </c>
      <c r="L195" s="89" t="s">
        <v>18</v>
      </c>
      <c r="M195" s="89" t="s">
        <v>1237</v>
      </c>
      <c r="N195" s="89">
        <v>46441</v>
      </c>
      <c r="O195" s="102" t="s">
        <v>4511</v>
      </c>
      <c r="P195" s="114" t="s">
        <v>1615</v>
      </c>
      <c r="Q195" s="115" t="s">
        <v>1367</v>
      </c>
      <c r="R195" s="89" t="s">
        <v>1487</v>
      </c>
      <c r="S195" s="87">
        <v>40161505</v>
      </c>
      <c r="T195" s="122" t="s">
        <v>4895</v>
      </c>
      <c r="U195" s="121" t="s">
        <v>4896</v>
      </c>
      <c r="V195" s="123">
        <v>1.2609997278417853</v>
      </c>
    </row>
    <row r="196" spans="1:22">
      <c r="A196" s="87" t="s">
        <v>19</v>
      </c>
      <c r="B196" s="118" t="s">
        <v>584</v>
      </c>
      <c r="C196" s="116" t="s">
        <v>1860</v>
      </c>
      <c r="D196" s="116" t="s">
        <v>841</v>
      </c>
      <c r="E196" s="88">
        <v>303.93</v>
      </c>
      <c r="F196" s="116" t="s">
        <v>1018</v>
      </c>
      <c r="G196" s="83"/>
      <c r="H196" s="86">
        <v>3</v>
      </c>
      <c r="I196" s="99"/>
      <c r="J196" s="98" t="s">
        <v>3190</v>
      </c>
      <c r="K196" s="89">
        <v>15998574</v>
      </c>
      <c r="L196" s="89" t="s">
        <v>18</v>
      </c>
      <c r="M196" s="89" t="s">
        <v>1176</v>
      </c>
      <c r="N196" s="114">
        <v>46440</v>
      </c>
      <c r="O196" s="102" t="s">
        <v>5915</v>
      </c>
      <c r="P196" s="114" t="s">
        <v>1545</v>
      </c>
      <c r="Q196" s="115" t="s">
        <v>1303</v>
      </c>
      <c r="R196" s="114" t="s">
        <v>1420</v>
      </c>
      <c r="S196" s="87">
        <v>40161505</v>
      </c>
      <c r="T196" s="122" t="s">
        <v>4897</v>
      </c>
      <c r="U196" s="121" t="s">
        <v>4898</v>
      </c>
      <c r="V196" s="123">
        <v>1.0432731561280957</v>
      </c>
    </row>
    <row r="197" spans="1:22">
      <c r="A197" s="87" t="s">
        <v>19</v>
      </c>
      <c r="B197" s="118" t="s">
        <v>1926</v>
      </c>
      <c r="C197" s="116" t="s">
        <v>1862</v>
      </c>
      <c r="D197" s="103" t="s">
        <v>2124</v>
      </c>
      <c r="E197" s="88">
        <v>285.66000000000003</v>
      </c>
      <c r="F197" s="116" t="s">
        <v>1018</v>
      </c>
      <c r="G197" s="85" t="s">
        <v>3311</v>
      </c>
      <c r="H197" s="86">
        <v>3</v>
      </c>
      <c r="I197" s="99"/>
      <c r="J197" s="98" t="s">
        <v>2305</v>
      </c>
      <c r="K197" s="114" t="s">
        <v>2401</v>
      </c>
      <c r="L197" s="89" t="s">
        <v>3279</v>
      </c>
      <c r="M197" s="89" t="s">
        <v>18</v>
      </c>
      <c r="N197" s="114">
        <v>46092</v>
      </c>
      <c r="O197" s="102" t="s">
        <v>2601</v>
      </c>
      <c r="P197" s="114" t="s">
        <v>2741</v>
      </c>
      <c r="Q197" s="115" t="s">
        <v>18</v>
      </c>
      <c r="R197" s="114" t="s">
        <v>2947</v>
      </c>
      <c r="S197" s="87">
        <v>40161505</v>
      </c>
      <c r="T197" s="122" t="s">
        <v>4807</v>
      </c>
      <c r="U197" s="121" t="s">
        <v>4808</v>
      </c>
      <c r="V197" s="123">
        <v>0.44906105415948466</v>
      </c>
    </row>
    <row r="198" spans="1:22">
      <c r="A198" s="87" t="s">
        <v>19</v>
      </c>
      <c r="B198" s="118" t="s">
        <v>553</v>
      </c>
      <c r="C198" s="116" t="s">
        <v>1860</v>
      </c>
      <c r="D198" s="116" t="s">
        <v>813</v>
      </c>
      <c r="E198" s="88">
        <v>184</v>
      </c>
      <c r="F198" s="116" t="s">
        <v>1018</v>
      </c>
      <c r="G198" s="83"/>
      <c r="H198" s="86">
        <v>3</v>
      </c>
      <c r="I198" s="99"/>
      <c r="J198" s="98" t="s">
        <v>3124</v>
      </c>
      <c r="K198" s="89">
        <v>53007386</v>
      </c>
      <c r="L198" s="89" t="s">
        <v>182</v>
      </c>
      <c r="M198" s="89" t="s">
        <v>18</v>
      </c>
      <c r="N198" s="114">
        <v>46213</v>
      </c>
      <c r="O198" s="102" t="s">
        <v>183</v>
      </c>
      <c r="P198" s="114" t="s">
        <v>184</v>
      </c>
      <c r="Q198" s="115" t="s">
        <v>185</v>
      </c>
      <c r="R198" s="114" t="s">
        <v>186</v>
      </c>
      <c r="S198" s="87">
        <v>40161505</v>
      </c>
      <c r="T198" s="122" t="s">
        <v>4899</v>
      </c>
      <c r="U198" s="121" t="s">
        <v>4900</v>
      </c>
      <c r="V198" s="123">
        <v>0.69536423841059591</v>
      </c>
    </row>
    <row r="199" spans="1:22">
      <c r="A199" s="87" t="s">
        <v>19</v>
      </c>
      <c r="B199" s="118" t="s">
        <v>2033</v>
      </c>
      <c r="C199" s="116" t="s">
        <v>1862</v>
      </c>
      <c r="D199" s="103" t="s">
        <v>2227</v>
      </c>
      <c r="E199" s="88">
        <v>284.2</v>
      </c>
      <c r="F199" s="116" t="s">
        <v>1018</v>
      </c>
      <c r="G199" s="85"/>
      <c r="H199" s="86">
        <v>3</v>
      </c>
      <c r="I199" s="99"/>
      <c r="J199" s="98" t="s">
        <v>3043</v>
      </c>
      <c r="K199" s="114">
        <v>25798271</v>
      </c>
      <c r="L199" s="89" t="s">
        <v>18</v>
      </c>
      <c r="M199" s="89" t="s">
        <v>18</v>
      </c>
      <c r="N199" s="114">
        <v>42864</v>
      </c>
      <c r="O199" s="102" t="s">
        <v>2669</v>
      </c>
      <c r="P199" s="114" t="s">
        <v>2825</v>
      </c>
      <c r="Q199" s="115" t="s">
        <v>18</v>
      </c>
      <c r="R199" s="114" t="s">
        <v>3007</v>
      </c>
      <c r="S199" s="87">
        <v>40161505</v>
      </c>
      <c r="T199" s="122" t="s">
        <v>5410</v>
      </c>
      <c r="U199" s="121">
        <v>10076333607855</v>
      </c>
      <c r="V199" s="123">
        <v>0.24176721400707613</v>
      </c>
    </row>
    <row r="200" spans="1:22">
      <c r="A200" s="87" t="s">
        <v>19</v>
      </c>
      <c r="B200" s="118" t="s">
        <v>582</v>
      </c>
      <c r="C200" s="116" t="s">
        <v>1860</v>
      </c>
      <c r="D200" s="116" t="s">
        <v>839</v>
      </c>
      <c r="E200" s="88">
        <v>227.98</v>
      </c>
      <c r="F200" s="116" t="s">
        <v>1018</v>
      </c>
      <c r="G200" s="83"/>
      <c r="H200" s="86">
        <v>3</v>
      </c>
      <c r="I200" s="99"/>
      <c r="J200" s="98" t="s">
        <v>1047</v>
      </c>
      <c r="K200" s="89" t="s">
        <v>6086</v>
      </c>
      <c r="L200" s="89" t="s">
        <v>187</v>
      </c>
      <c r="M200" s="89" t="s">
        <v>18</v>
      </c>
      <c r="N200" s="114">
        <v>42612</v>
      </c>
      <c r="O200" s="102" t="s">
        <v>4512</v>
      </c>
      <c r="P200" s="114" t="s">
        <v>188</v>
      </c>
      <c r="Q200" s="115" t="s">
        <v>189</v>
      </c>
      <c r="R200" s="114" t="s">
        <v>190</v>
      </c>
      <c r="S200" s="87">
        <v>40161505</v>
      </c>
      <c r="T200" s="122" t="s">
        <v>4901</v>
      </c>
      <c r="U200" s="121" t="s">
        <v>4902</v>
      </c>
      <c r="V200" s="123">
        <v>0.27215821464211193</v>
      </c>
    </row>
    <row r="201" spans="1:22">
      <c r="A201" s="87" t="s">
        <v>19</v>
      </c>
      <c r="B201" s="118" t="s">
        <v>2032</v>
      </c>
      <c r="C201" s="116" t="s">
        <v>1862</v>
      </c>
      <c r="D201" s="103" t="s">
        <v>2226</v>
      </c>
      <c r="E201" s="88">
        <v>346.01</v>
      </c>
      <c r="F201" s="116" t="s">
        <v>1018</v>
      </c>
      <c r="G201" s="85" t="s">
        <v>3311</v>
      </c>
      <c r="H201" s="86">
        <v>3</v>
      </c>
      <c r="I201" s="99"/>
      <c r="J201" s="98" t="s">
        <v>3044</v>
      </c>
      <c r="K201" s="114" t="s">
        <v>2462</v>
      </c>
      <c r="L201" s="89" t="s">
        <v>18</v>
      </c>
      <c r="M201" s="89" t="s">
        <v>18</v>
      </c>
      <c r="N201" s="114">
        <v>46058</v>
      </c>
      <c r="O201" s="102" t="s">
        <v>2668</v>
      </c>
      <c r="P201" s="114" t="s">
        <v>2824</v>
      </c>
      <c r="Q201" s="115" t="s">
        <v>18</v>
      </c>
      <c r="R201" s="114" t="s">
        <v>18</v>
      </c>
      <c r="S201" s="87">
        <v>40161505</v>
      </c>
      <c r="T201" s="122" t="s">
        <v>5411</v>
      </c>
      <c r="U201" s="121" t="s">
        <v>5412</v>
      </c>
      <c r="V201" s="123">
        <v>0.49351356255102968</v>
      </c>
    </row>
    <row r="202" spans="1:22">
      <c r="A202" s="87" t="s">
        <v>19</v>
      </c>
      <c r="B202" s="118" t="s">
        <v>572</v>
      </c>
      <c r="C202" s="116" t="s">
        <v>1860</v>
      </c>
      <c r="D202" s="116" t="s">
        <v>572</v>
      </c>
      <c r="E202" s="88">
        <v>100</v>
      </c>
      <c r="F202" s="116" t="s">
        <v>1018</v>
      </c>
      <c r="G202" s="83"/>
      <c r="H202" s="86">
        <v>3</v>
      </c>
      <c r="I202" s="99"/>
      <c r="J202" s="98" t="s">
        <v>3176</v>
      </c>
      <c r="K202" s="89">
        <v>25040929</v>
      </c>
      <c r="L202" s="89" t="s">
        <v>18</v>
      </c>
      <c r="M202" s="89" t="s">
        <v>1168</v>
      </c>
      <c r="N202" s="114">
        <v>46040</v>
      </c>
      <c r="O202" s="102" t="s">
        <v>4513</v>
      </c>
      <c r="P202" s="114" t="s">
        <v>1539</v>
      </c>
      <c r="Q202" s="115" t="s">
        <v>1297</v>
      </c>
      <c r="R202" s="114" t="s">
        <v>1414</v>
      </c>
      <c r="S202" s="87">
        <v>40161505</v>
      </c>
      <c r="T202" s="122" t="s">
        <v>4903</v>
      </c>
      <c r="U202" s="121" t="s">
        <v>4904</v>
      </c>
      <c r="V202" s="123">
        <v>0.37966070942574615</v>
      </c>
    </row>
    <row r="203" spans="1:22">
      <c r="A203" s="87" t="s">
        <v>19</v>
      </c>
      <c r="B203" s="118" t="s">
        <v>3359</v>
      </c>
      <c r="C203" s="116" t="s">
        <v>1862</v>
      </c>
      <c r="D203" s="103" t="s">
        <v>3359</v>
      </c>
      <c r="E203" s="88">
        <v>639.47</v>
      </c>
      <c r="F203" s="116" t="s">
        <v>1018</v>
      </c>
      <c r="G203" s="108"/>
      <c r="H203" s="86">
        <v>3</v>
      </c>
      <c r="I203" s="124"/>
      <c r="J203" s="108" t="s">
        <v>4209</v>
      </c>
      <c r="K203" s="114">
        <v>84262965</v>
      </c>
      <c r="L203" s="89" t="s">
        <v>18</v>
      </c>
      <c r="M203" s="89" t="s">
        <v>18</v>
      </c>
      <c r="N203" s="114" t="s">
        <v>3686</v>
      </c>
      <c r="O203" s="102" t="s">
        <v>18</v>
      </c>
      <c r="P203" s="114" t="s">
        <v>3687</v>
      </c>
      <c r="Q203" s="115" t="s">
        <v>18</v>
      </c>
      <c r="R203" s="114" t="s">
        <v>18</v>
      </c>
      <c r="S203" s="87">
        <v>40161505</v>
      </c>
      <c r="T203" s="122" t="s">
        <v>5622</v>
      </c>
      <c r="U203" s="121" t="s">
        <v>5623</v>
      </c>
      <c r="V203" s="123">
        <v>0.68181818181818177</v>
      </c>
    </row>
    <row r="204" spans="1:22">
      <c r="A204" s="87" t="s">
        <v>19</v>
      </c>
      <c r="B204" s="118" t="s">
        <v>3453</v>
      </c>
      <c r="C204" s="116" t="s">
        <v>1862</v>
      </c>
      <c r="D204" s="103" t="s">
        <v>3453</v>
      </c>
      <c r="E204" s="88">
        <v>536.05999999999995</v>
      </c>
      <c r="F204" s="116" t="s">
        <v>1018</v>
      </c>
      <c r="G204" s="85" t="s">
        <v>3311</v>
      </c>
      <c r="H204" s="86">
        <v>3</v>
      </c>
      <c r="I204" s="124"/>
      <c r="J204" s="108" t="s">
        <v>4285</v>
      </c>
      <c r="K204" s="114" t="s">
        <v>3994</v>
      </c>
      <c r="L204" s="89" t="s">
        <v>18</v>
      </c>
      <c r="M204" s="89" t="s">
        <v>18</v>
      </c>
      <c r="N204" s="114" t="s">
        <v>3995</v>
      </c>
      <c r="O204" s="102" t="s">
        <v>18</v>
      </c>
      <c r="P204" s="114" t="s">
        <v>18</v>
      </c>
      <c r="Q204" s="115" t="s">
        <v>18</v>
      </c>
      <c r="R204" s="114" t="s">
        <v>18</v>
      </c>
      <c r="S204" s="87">
        <v>40161505</v>
      </c>
      <c r="T204" s="122" t="s">
        <v>5580</v>
      </c>
      <c r="U204" s="121" t="s">
        <v>5581</v>
      </c>
      <c r="V204" s="123">
        <v>0.27272727272727271</v>
      </c>
    </row>
    <row r="205" spans="1:22">
      <c r="A205" s="87" t="s">
        <v>19</v>
      </c>
      <c r="B205" s="118" t="s">
        <v>3452</v>
      </c>
      <c r="C205" s="116" t="s">
        <v>1862</v>
      </c>
      <c r="D205" s="103" t="s">
        <v>3452</v>
      </c>
      <c r="E205" s="88">
        <v>271.87</v>
      </c>
      <c r="F205" s="116" t="s">
        <v>1018</v>
      </c>
      <c r="G205" s="85" t="s">
        <v>3311</v>
      </c>
      <c r="H205" s="86">
        <v>3</v>
      </c>
      <c r="I205" s="124"/>
      <c r="J205" s="108" t="s">
        <v>4284</v>
      </c>
      <c r="K205" s="114">
        <v>23248945</v>
      </c>
      <c r="L205" s="89" t="s">
        <v>18</v>
      </c>
      <c r="M205" s="89" t="s">
        <v>18</v>
      </c>
      <c r="N205" s="114" t="s">
        <v>3993</v>
      </c>
      <c r="O205" s="102" t="s">
        <v>18</v>
      </c>
      <c r="P205" s="114" t="s">
        <v>3707</v>
      </c>
      <c r="Q205" s="115" t="s">
        <v>5906</v>
      </c>
      <c r="R205" s="114" t="s">
        <v>18</v>
      </c>
      <c r="S205" s="87">
        <v>40161505</v>
      </c>
      <c r="T205" s="122" t="s">
        <v>5582</v>
      </c>
      <c r="U205" s="121" t="s">
        <v>5583</v>
      </c>
      <c r="V205" s="123">
        <v>0.68181818181818177</v>
      </c>
    </row>
    <row r="206" spans="1:22">
      <c r="A206" s="87" t="s">
        <v>19</v>
      </c>
      <c r="B206" s="118" t="s">
        <v>3451</v>
      </c>
      <c r="C206" s="116" t="s">
        <v>1862</v>
      </c>
      <c r="D206" s="103" t="s">
        <v>3451</v>
      </c>
      <c r="E206" s="88">
        <v>784.31</v>
      </c>
      <c r="F206" s="116" t="s">
        <v>1018</v>
      </c>
      <c r="G206" s="85" t="s">
        <v>3311</v>
      </c>
      <c r="H206" s="86">
        <v>3</v>
      </c>
      <c r="I206" s="124"/>
      <c r="J206" s="108" t="s">
        <v>4283</v>
      </c>
      <c r="K206" s="114">
        <v>22971580</v>
      </c>
      <c r="L206" s="89" t="s">
        <v>18</v>
      </c>
      <c r="M206" s="89" t="s">
        <v>18</v>
      </c>
      <c r="N206" s="114" t="s">
        <v>3992</v>
      </c>
      <c r="O206" s="102" t="s">
        <v>18</v>
      </c>
      <c r="P206" s="114" t="s">
        <v>18</v>
      </c>
      <c r="Q206" s="115" t="s">
        <v>18</v>
      </c>
      <c r="R206" s="114" t="s">
        <v>18</v>
      </c>
      <c r="S206" s="87">
        <v>40161505</v>
      </c>
      <c r="T206" s="122" t="s">
        <v>5584</v>
      </c>
      <c r="U206" s="121">
        <v>10076333609071</v>
      </c>
      <c r="V206" s="123">
        <v>0.3863636363636363</v>
      </c>
    </row>
    <row r="207" spans="1:22">
      <c r="A207" s="87" t="s">
        <v>19</v>
      </c>
      <c r="B207" s="118" t="s">
        <v>2031</v>
      </c>
      <c r="C207" s="116" t="s">
        <v>1862</v>
      </c>
      <c r="D207" s="103" t="s">
        <v>2031</v>
      </c>
      <c r="E207" s="88">
        <v>198.13</v>
      </c>
      <c r="F207" s="116" t="s">
        <v>1018</v>
      </c>
      <c r="G207" s="85"/>
      <c r="H207" s="86">
        <v>3</v>
      </c>
      <c r="I207" s="99"/>
      <c r="J207" s="98" t="s">
        <v>3216</v>
      </c>
      <c r="K207" s="114" t="s">
        <v>3280</v>
      </c>
      <c r="L207" s="89" t="s">
        <v>18</v>
      </c>
      <c r="M207" s="114" t="s">
        <v>5867</v>
      </c>
      <c r="N207" s="114">
        <v>42077</v>
      </c>
      <c r="O207" s="102" t="s">
        <v>18</v>
      </c>
      <c r="P207" s="114" t="s">
        <v>2823</v>
      </c>
      <c r="Q207" s="115" t="s">
        <v>2906</v>
      </c>
      <c r="R207" s="114" t="s">
        <v>4392</v>
      </c>
      <c r="S207" s="87">
        <v>40161505</v>
      </c>
      <c r="T207" s="122" t="s">
        <v>5330</v>
      </c>
      <c r="U207" s="121" t="s">
        <v>5331</v>
      </c>
      <c r="V207" s="123">
        <v>0.49305996552662612</v>
      </c>
    </row>
    <row r="208" spans="1:22">
      <c r="A208" s="87" t="s">
        <v>19</v>
      </c>
      <c r="B208" s="118" t="s">
        <v>2030</v>
      </c>
      <c r="C208" s="116" t="s">
        <v>1862</v>
      </c>
      <c r="D208" s="103" t="s">
        <v>2225</v>
      </c>
      <c r="E208" s="88">
        <v>275.98</v>
      </c>
      <c r="F208" s="116" t="s">
        <v>1018</v>
      </c>
      <c r="G208" s="85"/>
      <c r="H208" s="86">
        <v>3</v>
      </c>
      <c r="I208" s="99"/>
      <c r="J208" s="98" t="s">
        <v>2344</v>
      </c>
      <c r="K208" s="114" t="s">
        <v>2461</v>
      </c>
      <c r="L208" s="89" t="s">
        <v>18</v>
      </c>
      <c r="M208" s="89" t="s">
        <v>18</v>
      </c>
      <c r="N208" s="114">
        <v>42073</v>
      </c>
      <c r="O208" s="102" t="s">
        <v>18</v>
      </c>
      <c r="P208" s="114" t="s">
        <v>2822</v>
      </c>
      <c r="Q208" s="115" t="s">
        <v>2905</v>
      </c>
      <c r="R208" s="114" t="s">
        <v>4393</v>
      </c>
      <c r="S208" s="87">
        <v>40161505</v>
      </c>
      <c r="T208" s="122" t="s">
        <v>5336</v>
      </c>
      <c r="U208" s="121" t="s">
        <v>5337</v>
      </c>
      <c r="V208" s="123">
        <v>0.4703801143064501</v>
      </c>
    </row>
    <row r="209" spans="1:22">
      <c r="A209" s="87" t="s">
        <v>19</v>
      </c>
      <c r="B209" s="118" t="s">
        <v>2029</v>
      </c>
      <c r="C209" s="116" t="s">
        <v>1862</v>
      </c>
      <c r="D209" s="103" t="s">
        <v>2224</v>
      </c>
      <c r="E209" s="88">
        <v>264.89999999999998</v>
      </c>
      <c r="F209" s="116" t="s">
        <v>1018</v>
      </c>
      <c r="G209" s="85"/>
      <c r="H209" s="86">
        <v>3</v>
      </c>
      <c r="I209" s="99"/>
      <c r="J209" s="98" t="s">
        <v>3217</v>
      </c>
      <c r="K209" s="114">
        <v>94213709</v>
      </c>
      <c r="L209" s="89" t="s">
        <v>2530</v>
      </c>
      <c r="M209" s="89" t="s">
        <v>18</v>
      </c>
      <c r="N209" s="114">
        <v>46165</v>
      </c>
      <c r="O209" s="102" t="s">
        <v>2667</v>
      </c>
      <c r="P209" s="114" t="s">
        <v>4427</v>
      </c>
      <c r="Q209" s="115" t="s">
        <v>2904</v>
      </c>
      <c r="R209" s="114" t="s">
        <v>3006</v>
      </c>
      <c r="S209" s="87">
        <v>40161505</v>
      </c>
      <c r="T209" s="122" t="s">
        <v>5344</v>
      </c>
      <c r="U209" s="121" t="s">
        <v>5345</v>
      </c>
      <c r="V209" s="123">
        <v>0.45087544225709875</v>
      </c>
    </row>
    <row r="210" spans="1:22">
      <c r="A210" s="87" t="s">
        <v>19</v>
      </c>
      <c r="B210" s="118" t="s">
        <v>2028</v>
      </c>
      <c r="C210" s="116" t="s">
        <v>1862</v>
      </c>
      <c r="D210" s="103" t="s">
        <v>2223</v>
      </c>
      <c r="E210" s="88">
        <v>361.15</v>
      </c>
      <c r="F210" s="116" t="s">
        <v>1018</v>
      </c>
      <c r="G210" s="85"/>
      <c r="H210" s="86">
        <v>3</v>
      </c>
      <c r="I210" s="99"/>
      <c r="J210" s="98" t="s">
        <v>3045</v>
      </c>
      <c r="K210" s="114">
        <v>250411776</v>
      </c>
      <c r="L210" s="89" t="s">
        <v>2529</v>
      </c>
      <c r="M210" s="89" t="s">
        <v>18</v>
      </c>
      <c r="N210" s="114">
        <v>42349</v>
      </c>
      <c r="O210" s="102" t="s">
        <v>2666</v>
      </c>
      <c r="P210" s="114" t="s">
        <v>2821</v>
      </c>
      <c r="Q210" s="115" t="s">
        <v>2903</v>
      </c>
      <c r="R210" s="114" t="s">
        <v>3005</v>
      </c>
      <c r="S210" s="87">
        <v>40161505</v>
      </c>
      <c r="T210" s="122" t="s">
        <v>5360</v>
      </c>
      <c r="U210" s="121" t="s">
        <v>5361</v>
      </c>
      <c r="V210" s="123">
        <v>0.44089630772022131</v>
      </c>
    </row>
    <row r="211" spans="1:22">
      <c r="A211" s="87" t="s">
        <v>19</v>
      </c>
      <c r="B211" s="118" t="s">
        <v>547</v>
      </c>
      <c r="C211" s="116" t="s">
        <v>1860</v>
      </c>
      <c r="D211" s="116" t="s">
        <v>547</v>
      </c>
      <c r="E211" s="88">
        <v>102.81</v>
      </c>
      <c r="F211" s="116" t="s">
        <v>1018</v>
      </c>
      <c r="G211" s="83"/>
      <c r="H211" s="86">
        <v>3</v>
      </c>
      <c r="I211" s="99"/>
      <c r="J211" s="98" t="s">
        <v>3125</v>
      </c>
      <c r="K211" s="89" t="s">
        <v>1711</v>
      </c>
      <c r="L211" s="89" t="s">
        <v>18</v>
      </c>
      <c r="M211" s="89" t="s">
        <v>1157</v>
      </c>
      <c r="N211" s="114">
        <v>42020</v>
      </c>
      <c r="O211" s="102" t="s">
        <v>4514</v>
      </c>
      <c r="P211" s="114" t="s">
        <v>1529</v>
      </c>
      <c r="Q211" s="115" t="s">
        <v>1288</v>
      </c>
      <c r="R211" s="114" t="s">
        <v>1405</v>
      </c>
      <c r="S211" s="87">
        <v>40161505</v>
      </c>
      <c r="T211" s="122" t="s">
        <v>4907</v>
      </c>
      <c r="U211" s="121" t="s">
        <v>4908</v>
      </c>
      <c r="V211" s="123">
        <v>0.48716320420938042</v>
      </c>
    </row>
    <row r="212" spans="1:22">
      <c r="A212" s="87" t="s">
        <v>19</v>
      </c>
      <c r="B212" s="118" t="s">
        <v>715</v>
      </c>
      <c r="C212" s="116" t="s">
        <v>1861</v>
      </c>
      <c r="D212" s="116" t="s">
        <v>967</v>
      </c>
      <c r="E212" s="88">
        <v>222.49</v>
      </c>
      <c r="F212" s="116" t="s">
        <v>1018</v>
      </c>
      <c r="G212" s="83"/>
      <c r="H212" s="86">
        <v>3</v>
      </c>
      <c r="I212" s="99"/>
      <c r="J212" s="98" t="s">
        <v>1112</v>
      </c>
      <c r="K212" s="89" t="s">
        <v>1794</v>
      </c>
      <c r="L212" s="89" t="s">
        <v>18</v>
      </c>
      <c r="M212" s="89" t="s">
        <v>18</v>
      </c>
      <c r="N212" s="89" t="s">
        <v>1270</v>
      </c>
      <c r="O212" s="102" t="s">
        <v>4515</v>
      </c>
      <c r="P212" s="114" t="s">
        <v>5916</v>
      </c>
      <c r="Q212" s="115" t="s">
        <v>5917</v>
      </c>
      <c r="R212" s="89" t="s">
        <v>4467</v>
      </c>
      <c r="S212" s="87">
        <v>40161505</v>
      </c>
      <c r="T212" s="122" t="s">
        <v>4909</v>
      </c>
      <c r="U212" s="121">
        <v>10076333608463</v>
      </c>
      <c r="V212" s="123">
        <v>0.2757869908373401</v>
      </c>
    </row>
    <row r="213" spans="1:22">
      <c r="A213" s="87" t="s">
        <v>19</v>
      </c>
      <c r="B213" s="118" t="s">
        <v>1874</v>
      </c>
      <c r="C213" s="116" t="s">
        <v>1862</v>
      </c>
      <c r="D213" s="103" t="s">
        <v>2076</v>
      </c>
      <c r="E213" s="88">
        <v>244.34</v>
      </c>
      <c r="F213" s="116" t="s">
        <v>1018</v>
      </c>
      <c r="G213" s="85"/>
      <c r="H213" s="86">
        <v>3</v>
      </c>
      <c r="I213" s="99"/>
      <c r="J213" s="98" t="s">
        <v>2263</v>
      </c>
      <c r="K213" s="114" t="s">
        <v>2359</v>
      </c>
      <c r="L213" s="89" t="s">
        <v>3281</v>
      </c>
      <c r="M213" s="89" t="s">
        <v>18</v>
      </c>
      <c r="N213" s="114" t="s">
        <v>2545</v>
      </c>
      <c r="O213" s="102" t="s">
        <v>4428</v>
      </c>
      <c r="P213" s="114" t="s">
        <v>2697</v>
      </c>
      <c r="Q213" s="115" t="s">
        <v>4468</v>
      </c>
      <c r="R213" s="114" t="s">
        <v>2917</v>
      </c>
      <c r="S213" s="87">
        <v>40161505</v>
      </c>
      <c r="T213" s="122" t="s">
        <v>5152</v>
      </c>
      <c r="U213" s="121">
        <v>10076333608500</v>
      </c>
      <c r="V213" s="123">
        <v>0.12791436088179259</v>
      </c>
    </row>
    <row r="214" spans="1:22">
      <c r="A214" s="87" t="s">
        <v>19</v>
      </c>
      <c r="B214" s="118" t="s">
        <v>1925</v>
      </c>
      <c r="C214" s="116" t="s">
        <v>1862</v>
      </c>
      <c r="D214" s="103" t="s">
        <v>2123</v>
      </c>
      <c r="E214" s="88">
        <v>476.13</v>
      </c>
      <c r="F214" s="116" t="s">
        <v>1018</v>
      </c>
      <c r="G214" s="83"/>
      <c r="H214" s="86">
        <v>3</v>
      </c>
      <c r="I214" s="99"/>
      <c r="J214" s="98" t="s">
        <v>2304</v>
      </c>
      <c r="K214" s="114" t="s">
        <v>2400</v>
      </c>
      <c r="L214" s="89" t="s">
        <v>2503</v>
      </c>
      <c r="M214" s="89" t="s">
        <v>18</v>
      </c>
      <c r="N214" s="114" t="s">
        <v>2554</v>
      </c>
      <c r="O214" s="102" t="s">
        <v>2600</v>
      </c>
      <c r="P214" s="114" t="s">
        <v>2740</v>
      </c>
      <c r="Q214" s="115" t="s">
        <v>18</v>
      </c>
      <c r="R214" s="114" t="s">
        <v>18</v>
      </c>
      <c r="S214" s="87">
        <v>40161505</v>
      </c>
      <c r="T214" s="122" t="s">
        <v>4912</v>
      </c>
      <c r="U214" s="121" t="s">
        <v>4913</v>
      </c>
      <c r="V214" s="123">
        <v>1.9051075024947837</v>
      </c>
    </row>
    <row r="215" spans="1:22">
      <c r="A215" s="87" t="s">
        <v>19</v>
      </c>
      <c r="B215" s="118" t="s">
        <v>629</v>
      </c>
      <c r="C215" s="116" t="s">
        <v>1861</v>
      </c>
      <c r="D215" s="116" t="s">
        <v>883</v>
      </c>
      <c r="E215" s="88">
        <v>330.67</v>
      </c>
      <c r="F215" s="116" t="s">
        <v>1018</v>
      </c>
      <c r="G215" s="83"/>
      <c r="H215" s="86">
        <v>3</v>
      </c>
      <c r="I215" s="99"/>
      <c r="J215" s="98" t="s">
        <v>1073</v>
      </c>
      <c r="K215" s="89" t="s">
        <v>1747</v>
      </c>
      <c r="L215" s="89" t="s">
        <v>18</v>
      </c>
      <c r="M215" s="89" t="s">
        <v>18</v>
      </c>
      <c r="N215" s="114" t="s">
        <v>1265</v>
      </c>
      <c r="O215" s="102" t="s">
        <v>4516</v>
      </c>
      <c r="P215" s="114" t="s">
        <v>1571</v>
      </c>
      <c r="Q215" s="115" t="s">
        <v>5918</v>
      </c>
      <c r="R215" s="114" t="s">
        <v>18</v>
      </c>
      <c r="S215" s="87">
        <v>40161505</v>
      </c>
      <c r="T215" s="122" t="s">
        <v>4914</v>
      </c>
      <c r="U215" s="121" t="s">
        <v>4915</v>
      </c>
      <c r="V215" s="123">
        <v>0.40007257552390457</v>
      </c>
    </row>
    <row r="216" spans="1:22">
      <c r="A216" s="87" t="s">
        <v>19</v>
      </c>
      <c r="B216" s="118" t="s">
        <v>625</v>
      </c>
      <c r="C216" s="116" t="s">
        <v>1861</v>
      </c>
      <c r="D216" s="116" t="s">
        <v>879</v>
      </c>
      <c r="E216" s="88">
        <v>269.83</v>
      </c>
      <c r="F216" s="116" t="s">
        <v>1018</v>
      </c>
      <c r="G216" s="83"/>
      <c r="H216" s="86">
        <v>3</v>
      </c>
      <c r="I216" s="99"/>
      <c r="J216" s="98" t="s">
        <v>1071</v>
      </c>
      <c r="K216" s="89" t="s">
        <v>1745</v>
      </c>
      <c r="L216" s="89" t="s">
        <v>18</v>
      </c>
      <c r="M216" s="89" t="s">
        <v>18</v>
      </c>
      <c r="N216" s="114" t="s">
        <v>1264</v>
      </c>
      <c r="O216" s="102" t="s">
        <v>18</v>
      </c>
      <c r="P216" s="114" t="s">
        <v>1570</v>
      </c>
      <c r="Q216" s="115" t="s">
        <v>5919</v>
      </c>
      <c r="R216" s="114" t="s">
        <v>1446</v>
      </c>
      <c r="S216" s="87">
        <v>40161505</v>
      </c>
      <c r="T216" s="122" t="s">
        <v>4916</v>
      </c>
      <c r="U216" s="121" t="s">
        <v>4917</v>
      </c>
      <c r="V216" s="123">
        <v>0.36287761952281594</v>
      </c>
    </row>
    <row r="217" spans="1:22">
      <c r="A217" s="87" t="s">
        <v>19</v>
      </c>
      <c r="B217" s="118" t="s">
        <v>1873</v>
      </c>
      <c r="C217" s="116" t="s">
        <v>1861</v>
      </c>
      <c r="D217" s="103" t="s">
        <v>2075</v>
      </c>
      <c r="E217" s="88">
        <v>294.14</v>
      </c>
      <c r="F217" s="116" t="s">
        <v>1018</v>
      </c>
      <c r="G217" s="83"/>
      <c r="H217" s="86">
        <v>3</v>
      </c>
      <c r="I217" s="99"/>
      <c r="J217" s="98" t="s">
        <v>2262</v>
      </c>
      <c r="K217" s="114" t="s">
        <v>2358</v>
      </c>
      <c r="L217" s="89" t="s">
        <v>18</v>
      </c>
      <c r="M217" s="89" t="s">
        <v>18</v>
      </c>
      <c r="N217" s="114" t="s">
        <v>2544</v>
      </c>
      <c r="O217" s="102" t="s">
        <v>4429</v>
      </c>
      <c r="P217" s="114" t="s">
        <v>2696</v>
      </c>
      <c r="Q217" s="115" t="s">
        <v>18</v>
      </c>
      <c r="R217" s="114" t="s">
        <v>2916</v>
      </c>
      <c r="S217" s="87">
        <v>40161505</v>
      </c>
      <c r="T217" s="143" t="s">
        <v>4918</v>
      </c>
      <c r="U217" s="145" t="s">
        <v>4919</v>
      </c>
      <c r="V217" s="123">
        <v>0.27986936405697177</v>
      </c>
    </row>
    <row r="218" spans="1:22">
      <c r="A218" s="87" t="s">
        <v>19</v>
      </c>
      <c r="B218" s="118" t="s">
        <v>3450</v>
      </c>
      <c r="C218" s="116" t="s">
        <v>1862</v>
      </c>
      <c r="D218" s="103" t="s">
        <v>3450</v>
      </c>
      <c r="E218" s="88">
        <v>275.42</v>
      </c>
      <c r="F218" s="116" t="s">
        <v>1018</v>
      </c>
      <c r="G218" s="108"/>
      <c r="H218" s="86">
        <v>3</v>
      </c>
      <c r="I218" s="124"/>
      <c r="J218" s="108" t="s">
        <v>4282</v>
      </c>
      <c r="K218" s="114" t="s">
        <v>3987</v>
      </c>
      <c r="L218" s="89" t="s">
        <v>18</v>
      </c>
      <c r="M218" s="89" t="s">
        <v>18</v>
      </c>
      <c r="N218" s="114" t="s">
        <v>3988</v>
      </c>
      <c r="O218" s="102" t="s">
        <v>3989</v>
      </c>
      <c r="P218" s="114" t="s">
        <v>3990</v>
      </c>
      <c r="Q218" s="115" t="s">
        <v>5920</v>
      </c>
      <c r="R218" s="114" t="s">
        <v>3991</v>
      </c>
      <c r="S218" s="87">
        <v>40161505</v>
      </c>
      <c r="T218" s="142" t="s">
        <v>5526</v>
      </c>
      <c r="U218" s="144" t="s">
        <v>5527</v>
      </c>
      <c r="V218" s="123">
        <v>0.32045454545454544</v>
      </c>
    </row>
    <row r="219" spans="1:22">
      <c r="A219" s="87" t="s">
        <v>19</v>
      </c>
      <c r="B219" s="118" t="s">
        <v>746</v>
      </c>
      <c r="C219" s="116" t="s">
        <v>1862</v>
      </c>
      <c r="D219" s="116" t="s">
        <v>997</v>
      </c>
      <c r="E219" s="88">
        <v>256.42</v>
      </c>
      <c r="F219" s="116" t="s">
        <v>1018</v>
      </c>
      <c r="G219" s="83"/>
      <c r="H219" s="86">
        <v>3</v>
      </c>
      <c r="I219" s="99"/>
      <c r="J219" s="98" t="s">
        <v>1126</v>
      </c>
      <c r="K219" s="89" t="s">
        <v>100</v>
      </c>
      <c r="L219" s="89" t="s">
        <v>99</v>
      </c>
      <c r="M219" s="89" t="s">
        <v>18</v>
      </c>
      <c r="N219" s="114">
        <v>46938</v>
      </c>
      <c r="O219" s="102" t="s">
        <v>101</v>
      </c>
      <c r="P219" s="114" t="s">
        <v>102</v>
      </c>
      <c r="Q219" s="115" t="s">
        <v>5921</v>
      </c>
      <c r="R219" s="114" t="s">
        <v>103</v>
      </c>
      <c r="S219" s="87">
        <v>40161505</v>
      </c>
      <c r="T219" s="122" t="s">
        <v>4920</v>
      </c>
      <c r="U219" s="121" t="s">
        <v>4921</v>
      </c>
      <c r="V219" s="123">
        <v>0.12428558468656446</v>
      </c>
    </row>
    <row r="220" spans="1:22">
      <c r="A220" s="87" t="s">
        <v>19</v>
      </c>
      <c r="B220" s="118" t="s">
        <v>3458</v>
      </c>
      <c r="C220" s="116" t="s">
        <v>1862</v>
      </c>
      <c r="D220" s="103" t="s">
        <v>4338</v>
      </c>
      <c r="E220" s="88">
        <v>262.31</v>
      </c>
      <c r="F220" s="116" t="s">
        <v>1018</v>
      </c>
      <c r="G220" s="108"/>
      <c r="H220" s="86">
        <v>3</v>
      </c>
      <c r="I220" s="124"/>
      <c r="J220" s="108" t="s">
        <v>4289</v>
      </c>
      <c r="K220" s="114" t="s">
        <v>4006</v>
      </c>
      <c r="L220" s="89" t="s">
        <v>4007</v>
      </c>
      <c r="M220" s="89" t="s">
        <v>18</v>
      </c>
      <c r="N220" s="114">
        <v>49670</v>
      </c>
      <c r="O220" s="102" t="s">
        <v>4008</v>
      </c>
      <c r="P220" s="114" t="s">
        <v>4009</v>
      </c>
      <c r="Q220" s="115" t="s">
        <v>18</v>
      </c>
      <c r="R220" s="114" t="s">
        <v>18</v>
      </c>
      <c r="S220" s="87">
        <v>40161505</v>
      </c>
      <c r="T220" s="122" t="s">
        <v>5636</v>
      </c>
      <c r="U220" s="121">
        <v>10076333607886</v>
      </c>
      <c r="V220" s="123">
        <v>0.31272727272727274</v>
      </c>
    </row>
    <row r="221" spans="1:22">
      <c r="A221" s="87" t="s">
        <v>19</v>
      </c>
      <c r="B221" s="118" t="s">
        <v>650</v>
      </c>
      <c r="C221" s="116" t="s">
        <v>1861</v>
      </c>
      <c r="D221" s="116" t="s">
        <v>904</v>
      </c>
      <c r="E221" s="88">
        <v>225.35</v>
      </c>
      <c r="F221" s="116" t="s">
        <v>1018</v>
      </c>
      <c r="G221" s="83"/>
      <c r="H221" s="86">
        <v>3</v>
      </c>
      <c r="I221" s="99"/>
      <c r="J221" s="98" t="s">
        <v>1084</v>
      </c>
      <c r="K221" s="89" t="s">
        <v>1757</v>
      </c>
      <c r="L221" s="89" t="s">
        <v>1210</v>
      </c>
      <c r="M221" s="89" t="s">
        <v>18</v>
      </c>
      <c r="N221" s="114">
        <v>49040</v>
      </c>
      <c r="O221" s="102" t="s">
        <v>4517</v>
      </c>
      <c r="P221" s="114" t="s">
        <v>1579</v>
      </c>
      <c r="Q221" s="115" t="s">
        <v>1335</v>
      </c>
      <c r="R221" s="114" t="s">
        <v>1454</v>
      </c>
      <c r="S221" s="87">
        <v>40161505</v>
      </c>
      <c r="T221" s="122" t="s">
        <v>4922</v>
      </c>
      <c r="U221" s="121" t="s">
        <v>4923</v>
      </c>
      <c r="V221" s="123">
        <v>0.22679851220175995</v>
      </c>
    </row>
    <row r="222" spans="1:22">
      <c r="A222" s="87" t="s">
        <v>19</v>
      </c>
      <c r="B222" s="118" t="s">
        <v>695</v>
      </c>
      <c r="C222" s="116" t="s">
        <v>1861</v>
      </c>
      <c r="D222" s="116" t="s">
        <v>947</v>
      </c>
      <c r="E222" s="88">
        <v>309.47000000000003</v>
      </c>
      <c r="F222" s="116" t="s">
        <v>1018</v>
      </c>
      <c r="G222" s="83"/>
      <c r="H222" s="86">
        <v>3</v>
      </c>
      <c r="I222" s="99"/>
      <c r="J222" s="98" t="s">
        <v>3218</v>
      </c>
      <c r="K222" s="89" t="s">
        <v>1800</v>
      </c>
      <c r="L222" s="89" t="s">
        <v>18</v>
      </c>
      <c r="M222" s="89" t="s">
        <v>1236</v>
      </c>
      <c r="N222" s="114">
        <v>49041</v>
      </c>
      <c r="O222" s="102" t="s">
        <v>4518</v>
      </c>
      <c r="P222" s="114" t="s">
        <v>1614</v>
      </c>
      <c r="Q222" s="115" t="s">
        <v>1366</v>
      </c>
      <c r="R222" s="114" t="s">
        <v>1486</v>
      </c>
      <c r="S222" s="87">
        <v>40161505</v>
      </c>
      <c r="T222" s="122" t="s">
        <v>4924</v>
      </c>
      <c r="U222" s="121" t="s">
        <v>4925</v>
      </c>
      <c r="V222" s="123">
        <v>0.22679851220175995</v>
      </c>
    </row>
    <row r="223" spans="1:22">
      <c r="A223" s="87" t="s">
        <v>19</v>
      </c>
      <c r="B223" s="118" t="s">
        <v>657</v>
      </c>
      <c r="C223" s="116" t="s">
        <v>1860</v>
      </c>
      <c r="D223" s="116" t="s">
        <v>911</v>
      </c>
      <c r="E223" s="88">
        <v>193.17</v>
      </c>
      <c r="F223" s="116" t="s">
        <v>1018</v>
      </c>
      <c r="G223" s="83"/>
      <c r="H223" s="86">
        <v>3</v>
      </c>
      <c r="I223" s="99"/>
      <c r="J223" s="98" t="s">
        <v>1086</v>
      </c>
      <c r="K223" s="89" t="s">
        <v>1760</v>
      </c>
      <c r="L223" s="89" t="s">
        <v>18</v>
      </c>
      <c r="M223" s="89" t="s">
        <v>18</v>
      </c>
      <c r="N223" s="114">
        <v>49630</v>
      </c>
      <c r="O223" s="102" t="s">
        <v>4519</v>
      </c>
      <c r="P223" s="114" t="s">
        <v>1584</v>
      </c>
      <c r="Q223" s="115" t="s">
        <v>1341</v>
      </c>
      <c r="R223" s="114" t="s">
        <v>1459</v>
      </c>
      <c r="S223" s="87">
        <v>40161505</v>
      </c>
      <c r="T223" s="122" t="s">
        <v>4926</v>
      </c>
      <c r="U223" s="121">
        <v>10076333607787</v>
      </c>
      <c r="V223" s="123">
        <v>0.54522362333303087</v>
      </c>
    </row>
    <row r="224" spans="1:22">
      <c r="A224" s="87" t="s">
        <v>19</v>
      </c>
      <c r="B224" s="118" t="s">
        <v>732</v>
      </c>
      <c r="C224" s="116" t="s">
        <v>1861</v>
      </c>
      <c r="D224" s="116" t="s">
        <v>984</v>
      </c>
      <c r="E224" s="88">
        <v>202.1</v>
      </c>
      <c r="F224" s="116" t="s">
        <v>1018</v>
      </c>
      <c r="G224" s="83"/>
      <c r="H224" s="86">
        <v>3</v>
      </c>
      <c r="I224" s="99"/>
      <c r="J224" s="98" t="s">
        <v>1119</v>
      </c>
      <c r="K224" s="89" t="s">
        <v>1786</v>
      </c>
      <c r="L224" s="89" t="s">
        <v>5922</v>
      </c>
      <c r="M224" s="89" t="s">
        <v>18</v>
      </c>
      <c r="N224" s="114" t="s">
        <v>1271</v>
      </c>
      <c r="O224" s="102" t="s">
        <v>18</v>
      </c>
      <c r="P224" s="114" t="s">
        <v>1632</v>
      </c>
      <c r="Q224" s="115" t="s">
        <v>1374</v>
      </c>
      <c r="R224" s="114" t="s">
        <v>1497</v>
      </c>
      <c r="S224" s="87">
        <v>40161505</v>
      </c>
      <c r="T224" s="122" t="s">
        <v>4927</v>
      </c>
      <c r="U224" s="121">
        <v>10076333607671</v>
      </c>
      <c r="V224" s="123">
        <v>0.4399891136714143</v>
      </c>
    </row>
    <row r="225" spans="1:22">
      <c r="A225" s="87" t="s">
        <v>19</v>
      </c>
      <c r="B225" s="118" t="s">
        <v>669</v>
      </c>
      <c r="C225" s="116" t="s">
        <v>1861</v>
      </c>
      <c r="D225" s="116" t="s">
        <v>923</v>
      </c>
      <c r="E225" s="88">
        <v>649.19000000000005</v>
      </c>
      <c r="F225" s="116" t="s">
        <v>1018</v>
      </c>
      <c r="G225" s="83"/>
      <c r="H225" s="86">
        <v>3</v>
      </c>
      <c r="I225" s="99"/>
      <c r="J225" s="98" t="s">
        <v>1097</v>
      </c>
      <c r="K225" s="89" t="s">
        <v>1770</v>
      </c>
      <c r="L225" s="89" t="s">
        <v>18</v>
      </c>
      <c r="M225" s="89" t="s">
        <v>18</v>
      </c>
      <c r="N225" s="114">
        <v>49746</v>
      </c>
      <c r="O225" s="102" t="s">
        <v>4520</v>
      </c>
      <c r="P225" s="114" t="s">
        <v>5923</v>
      </c>
      <c r="Q225" s="115" t="s">
        <v>1340</v>
      </c>
      <c r="R225" s="114" t="s">
        <v>1458</v>
      </c>
      <c r="S225" s="87">
        <v>40161505</v>
      </c>
      <c r="T225" s="122" t="s">
        <v>4928</v>
      </c>
      <c r="U225" s="121">
        <v>10076333607688</v>
      </c>
      <c r="V225" s="123">
        <v>0.34291935044906102</v>
      </c>
    </row>
    <row r="226" spans="1:22">
      <c r="A226" s="87" t="s">
        <v>19</v>
      </c>
      <c r="B226" s="118" t="s">
        <v>693</v>
      </c>
      <c r="C226" s="116" t="s">
        <v>1861</v>
      </c>
      <c r="D226" s="116" t="s">
        <v>946</v>
      </c>
      <c r="E226" s="88">
        <v>315.89999999999998</v>
      </c>
      <c r="F226" s="116" t="s">
        <v>1018</v>
      </c>
      <c r="G226" s="83"/>
      <c r="H226" s="86">
        <v>3</v>
      </c>
      <c r="I226" s="99"/>
      <c r="J226" s="98" t="s">
        <v>1107</v>
      </c>
      <c r="K226" s="89" t="s">
        <v>1799</v>
      </c>
      <c r="L226" s="89" t="s">
        <v>18</v>
      </c>
      <c r="M226" s="89" t="s">
        <v>18</v>
      </c>
      <c r="N226" s="114">
        <v>49737</v>
      </c>
      <c r="O226" s="102" t="s">
        <v>4521</v>
      </c>
      <c r="P226" s="114" t="s">
        <v>1613</v>
      </c>
      <c r="Q226" s="115" t="s">
        <v>1365</v>
      </c>
      <c r="R226" s="114" t="s">
        <v>1485</v>
      </c>
      <c r="S226" s="87">
        <v>40161505</v>
      </c>
      <c r="T226" s="122" t="s">
        <v>4929</v>
      </c>
      <c r="U226" s="121" t="s">
        <v>4930</v>
      </c>
      <c r="V226" s="123">
        <v>0.30300281230155129</v>
      </c>
    </row>
    <row r="227" spans="1:22" ht="14.4" customHeight="1">
      <c r="A227" s="87" t="s">
        <v>19</v>
      </c>
      <c r="B227" s="118" t="s">
        <v>599</v>
      </c>
      <c r="C227" s="116" t="s">
        <v>1860</v>
      </c>
      <c r="D227" s="116" t="s">
        <v>856</v>
      </c>
      <c r="E227" s="88">
        <v>166.29</v>
      </c>
      <c r="F227" s="116" t="s">
        <v>1018</v>
      </c>
      <c r="G227" s="83"/>
      <c r="H227" s="86">
        <v>3</v>
      </c>
      <c r="I227" s="99"/>
      <c r="J227" s="98" t="s">
        <v>3219</v>
      </c>
      <c r="K227" s="89">
        <v>13272720</v>
      </c>
      <c r="L227" s="89" t="s">
        <v>138</v>
      </c>
      <c r="M227" s="89" t="s">
        <v>18</v>
      </c>
      <c r="N227" s="114">
        <v>49730</v>
      </c>
      <c r="O227" s="102" t="s">
        <v>139</v>
      </c>
      <c r="P227" s="114" t="s">
        <v>140</v>
      </c>
      <c r="Q227" s="115" t="s">
        <v>141</v>
      </c>
      <c r="R227" s="114" t="s">
        <v>137</v>
      </c>
      <c r="S227" s="87">
        <v>40161505</v>
      </c>
      <c r="T227" s="122" t="s">
        <v>4931</v>
      </c>
      <c r="U227" s="121">
        <v>10076333607756</v>
      </c>
      <c r="V227" s="123">
        <v>0.26898303547128727</v>
      </c>
    </row>
    <row r="228" spans="1:22">
      <c r="A228" s="87" t="s">
        <v>19</v>
      </c>
      <c r="B228" s="118" t="s">
        <v>724</v>
      </c>
      <c r="C228" s="116" t="s">
        <v>1861</v>
      </c>
      <c r="D228" s="116" t="s">
        <v>976</v>
      </c>
      <c r="E228" s="88">
        <v>253.07</v>
      </c>
      <c r="F228" s="116" t="s">
        <v>1018</v>
      </c>
      <c r="G228" s="83"/>
      <c r="H228" s="86">
        <v>3</v>
      </c>
      <c r="I228" s="99"/>
      <c r="J228" s="98" t="s">
        <v>1117</v>
      </c>
      <c r="K228" s="89" t="s">
        <v>1790</v>
      </c>
      <c r="L228" s="89" t="s">
        <v>18</v>
      </c>
      <c r="M228" s="89" t="s">
        <v>18</v>
      </c>
      <c r="N228" s="114">
        <v>49049</v>
      </c>
      <c r="O228" s="102" t="s">
        <v>18</v>
      </c>
      <c r="P228" s="114" t="s">
        <v>1638</v>
      </c>
      <c r="Q228" s="115" t="s">
        <v>1378</v>
      </c>
      <c r="R228" s="114" t="s">
        <v>18</v>
      </c>
      <c r="S228" s="87">
        <v>40161505</v>
      </c>
      <c r="T228" s="122" t="s">
        <v>4932</v>
      </c>
      <c r="U228" s="121" t="s">
        <v>4933</v>
      </c>
      <c r="V228" s="123">
        <v>0.3034564093259548</v>
      </c>
    </row>
    <row r="229" spans="1:22">
      <c r="A229" s="87" t="s">
        <v>19</v>
      </c>
      <c r="B229" s="118" t="s">
        <v>575</v>
      </c>
      <c r="C229" s="116" t="s">
        <v>1860</v>
      </c>
      <c r="D229" s="116" t="s">
        <v>832</v>
      </c>
      <c r="E229" s="88">
        <v>288.79000000000002</v>
      </c>
      <c r="F229" s="116" t="s">
        <v>1018</v>
      </c>
      <c r="G229" s="83"/>
      <c r="H229" s="86">
        <v>3</v>
      </c>
      <c r="I229" s="99"/>
      <c r="J229" s="98" t="s">
        <v>1043</v>
      </c>
      <c r="K229" s="89">
        <v>1848220</v>
      </c>
      <c r="L229" s="89" t="s">
        <v>34</v>
      </c>
      <c r="M229" s="89" t="s">
        <v>18</v>
      </c>
      <c r="N229" s="114">
        <v>49017</v>
      </c>
      <c r="O229" s="102" t="s">
        <v>1842</v>
      </c>
      <c r="P229" s="114" t="s">
        <v>4394</v>
      </c>
      <c r="Q229" s="115" t="s">
        <v>35</v>
      </c>
      <c r="R229" s="114" t="s">
        <v>36</v>
      </c>
      <c r="S229" s="87">
        <v>40161505</v>
      </c>
      <c r="T229" s="122" t="s">
        <v>4934</v>
      </c>
      <c r="U229" s="121" t="s">
        <v>4935</v>
      </c>
      <c r="V229" s="123">
        <v>0.22679851220175995</v>
      </c>
    </row>
    <row r="230" spans="1:22">
      <c r="A230" s="87" t="s">
        <v>19</v>
      </c>
      <c r="B230" s="118" t="s">
        <v>1924</v>
      </c>
      <c r="C230" s="116" t="s">
        <v>1862</v>
      </c>
      <c r="D230" s="103" t="s">
        <v>2122</v>
      </c>
      <c r="E230" s="88">
        <v>329.02</v>
      </c>
      <c r="F230" s="116" t="s">
        <v>1018</v>
      </c>
      <c r="G230" s="83"/>
      <c r="H230" s="86">
        <v>3</v>
      </c>
      <c r="I230" s="99"/>
      <c r="J230" s="98" t="s">
        <v>2303</v>
      </c>
      <c r="K230" s="114">
        <v>25945274</v>
      </c>
      <c r="L230" s="89" t="s">
        <v>2502</v>
      </c>
      <c r="M230" s="89" t="s">
        <v>18</v>
      </c>
      <c r="N230" s="114">
        <v>49314</v>
      </c>
      <c r="O230" s="102" t="s">
        <v>2599</v>
      </c>
      <c r="P230" s="114" t="s">
        <v>2739</v>
      </c>
      <c r="Q230" s="115" t="s">
        <v>18</v>
      </c>
      <c r="R230" s="114" t="s">
        <v>2946</v>
      </c>
      <c r="S230" s="87">
        <v>40161505</v>
      </c>
      <c r="T230" s="122" t="s">
        <v>4936</v>
      </c>
      <c r="U230" s="121" t="s">
        <v>4937</v>
      </c>
      <c r="V230" s="123">
        <v>0.43363875532976498</v>
      </c>
    </row>
    <row r="231" spans="1:22">
      <c r="A231" s="87" t="s">
        <v>19</v>
      </c>
      <c r="B231" s="118" t="s">
        <v>694</v>
      </c>
      <c r="C231" s="116" t="s">
        <v>1860</v>
      </c>
      <c r="D231" s="116" t="s">
        <v>694</v>
      </c>
      <c r="E231" s="88">
        <v>247.6</v>
      </c>
      <c r="F231" s="116" t="s">
        <v>1018</v>
      </c>
      <c r="G231" s="83"/>
      <c r="H231" s="86">
        <v>3</v>
      </c>
      <c r="I231" s="99"/>
      <c r="J231" s="98" t="s">
        <v>1108</v>
      </c>
      <c r="K231" s="89">
        <v>25899727</v>
      </c>
      <c r="L231" s="89" t="s">
        <v>18</v>
      </c>
      <c r="M231" s="89" t="s">
        <v>18</v>
      </c>
      <c r="N231" s="114">
        <v>49727</v>
      </c>
      <c r="O231" s="102" t="s">
        <v>4522</v>
      </c>
      <c r="P231" s="114" t="s">
        <v>1617</v>
      </c>
      <c r="Q231" s="115" t="s">
        <v>1369</v>
      </c>
      <c r="R231" s="114" t="s">
        <v>1489</v>
      </c>
      <c r="S231" s="87">
        <v>40161505</v>
      </c>
      <c r="T231" s="122" t="s">
        <v>4938</v>
      </c>
      <c r="U231" s="121" t="s">
        <v>4939</v>
      </c>
      <c r="V231" s="123">
        <v>0.34019776830263992</v>
      </c>
    </row>
    <row r="232" spans="1:22">
      <c r="A232" s="87" t="s">
        <v>19</v>
      </c>
      <c r="B232" s="118" t="s">
        <v>1923</v>
      </c>
      <c r="C232" s="116" t="s">
        <v>1862</v>
      </c>
      <c r="D232" s="103" t="s">
        <v>2121</v>
      </c>
      <c r="E232" s="88">
        <v>253.12</v>
      </c>
      <c r="F232" s="116" t="s">
        <v>1018</v>
      </c>
      <c r="G232" s="83"/>
      <c r="H232" s="86">
        <v>3</v>
      </c>
      <c r="I232" s="99"/>
      <c r="J232" s="98" t="s">
        <v>2302</v>
      </c>
      <c r="K232" s="114" t="s">
        <v>6098</v>
      </c>
      <c r="L232" s="89" t="s">
        <v>3282</v>
      </c>
      <c r="M232" s="89" t="s">
        <v>18</v>
      </c>
      <c r="N232" s="114">
        <v>49250</v>
      </c>
      <c r="O232" s="102" t="s">
        <v>2598</v>
      </c>
      <c r="P232" s="114" t="s">
        <v>2738</v>
      </c>
      <c r="Q232" s="115" t="s">
        <v>18</v>
      </c>
      <c r="R232" s="114" t="s">
        <v>18</v>
      </c>
      <c r="S232" s="87">
        <v>40161505</v>
      </c>
      <c r="T232" s="122" t="s">
        <v>4940</v>
      </c>
      <c r="U232" s="121" t="s">
        <v>4941</v>
      </c>
      <c r="V232" s="123">
        <v>0.28349814025219994</v>
      </c>
    </row>
    <row r="233" spans="1:22">
      <c r="A233" s="87" t="s">
        <v>19</v>
      </c>
      <c r="B233" s="118" t="s">
        <v>755</v>
      </c>
      <c r="C233" s="116" t="s">
        <v>1861</v>
      </c>
      <c r="D233" s="116" t="s">
        <v>1006</v>
      </c>
      <c r="E233" s="88">
        <v>346.04</v>
      </c>
      <c r="F233" s="116" t="s">
        <v>1018</v>
      </c>
      <c r="G233" s="83"/>
      <c r="H233" s="86">
        <v>3</v>
      </c>
      <c r="I233" s="99"/>
      <c r="J233" s="98" t="s">
        <v>3126</v>
      </c>
      <c r="K233" s="89" t="s">
        <v>1721</v>
      </c>
      <c r="L233" s="89" t="s">
        <v>1254</v>
      </c>
      <c r="M233" s="89" t="s">
        <v>18</v>
      </c>
      <c r="N233" s="114">
        <v>49350</v>
      </c>
      <c r="O233" s="102" t="s">
        <v>2568</v>
      </c>
      <c r="P233" s="114" t="s">
        <v>1650</v>
      </c>
      <c r="Q233" s="115" t="s">
        <v>18</v>
      </c>
      <c r="R233" s="114" t="s">
        <v>1511</v>
      </c>
      <c r="S233" s="87">
        <v>40161505</v>
      </c>
      <c r="T233" s="122" t="s">
        <v>4942</v>
      </c>
      <c r="U233" s="121" t="s">
        <v>4943</v>
      </c>
      <c r="V233" s="123">
        <v>0.42547400889050163</v>
      </c>
    </row>
    <row r="234" spans="1:22">
      <c r="A234" s="87" t="s">
        <v>19</v>
      </c>
      <c r="B234" s="118" t="s">
        <v>586</v>
      </c>
      <c r="C234" s="116" t="s">
        <v>1860</v>
      </c>
      <c r="D234" s="116" t="s">
        <v>843</v>
      </c>
      <c r="E234" s="88">
        <v>181.97</v>
      </c>
      <c r="F234" s="116" t="s">
        <v>1018</v>
      </c>
      <c r="G234" s="83"/>
      <c r="H234" s="86">
        <v>3</v>
      </c>
      <c r="I234" s="99"/>
      <c r="J234" s="98" t="s">
        <v>1049</v>
      </c>
      <c r="K234" s="89" t="s">
        <v>1734</v>
      </c>
      <c r="L234" s="89" t="s">
        <v>18</v>
      </c>
      <c r="M234" s="89" t="s">
        <v>1179</v>
      </c>
      <c r="N234" s="114">
        <v>49926</v>
      </c>
      <c r="O234" s="102" t="s">
        <v>18</v>
      </c>
      <c r="P234" s="114" t="s">
        <v>1548</v>
      </c>
      <c r="Q234" s="115" t="s">
        <v>1282</v>
      </c>
      <c r="R234" s="114" t="s">
        <v>1423</v>
      </c>
      <c r="S234" s="87">
        <v>40161505</v>
      </c>
      <c r="T234" s="122" t="s">
        <v>4944</v>
      </c>
      <c r="U234" s="121" t="s">
        <v>4945</v>
      </c>
      <c r="V234" s="123">
        <v>0.37058876893767573</v>
      </c>
    </row>
    <row r="235" spans="1:22">
      <c r="A235" s="87" t="s">
        <v>19</v>
      </c>
      <c r="B235" s="118" t="s">
        <v>3466</v>
      </c>
      <c r="C235" s="116" t="s">
        <v>1862</v>
      </c>
      <c r="D235" s="119" t="s">
        <v>4346</v>
      </c>
      <c r="E235" s="88">
        <v>379.27</v>
      </c>
      <c r="F235" s="116" t="s">
        <v>1018</v>
      </c>
      <c r="G235" s="85"/>
      <c r="H235" s="86">
        <v>3</v>
      </c>
      <c r="I235" s="124"/>
      <c r="J235" s="108" t="s">
        <v>4295</v>
      </c>
      <c r="K235" s="114" t="s">
        <v>4036</v>
      </c>
      <c r="L235" s="89" t="s">
        <v>18</v>
      </c>
      <c r="M235" s="89" t="s">
        <v>18</v>
      </c>
      <c r="N235" s="114">
        <v>49901</v>
      </c>
      <c r="O235" s="102" t="s">
        <v>18</v>
      </c>
      <c r="P235" s="114" t="s">
        <v>4037</v>
      </c>
      <c r="Q235" s="115" t="s">
        <v>18</v>
      </c>
      <c r="R235" s="114" t="s">
        <v>18</v>
      </c>
      <c r="S235" s="87">
        <v>40161505</v>
      </c>
      <c r="T235" s="122" t="s">
        <v>5585</v>
      </c>
      <c r="U235" s="121" t="s">
        <v>5586</v>
      </c>
      <c r="V235" s="123">
        <v>0.22727272727272727</v>
      </c>
    </row>
    <row r="236" spans="1:22">
      <c r="A236" s="87" t="s">
        <v>19</v>
      </c>
      <c r="B236" s="118" t="s">
        <v>727</v>
      </c>
      <c r="C236" s="116" t="s">
        <v>1861</v>
      </c>
      <c r="D236" s="116" t="s">
        <v>979</v>
      </c>
      <c r="E236" s="88">
        <v>213.87</v>
      </c>
      <c r="F236" s="116" t="s">
        <v>1018</v>
      </c>
      <c r="G236" s="83"/>
      <c r="H236" s="86">
        <v>3</v>
      </c>
      <c r="I236" s="99"/>
      <c r="J236" s="98" t="s">
        <v>3127</v>
      </c>
      <c r="K236" s="89" t="s">
        <v>1789</v>
      </c>
      <c r="L236" s="89" t="s">
        <v>18</v>
      </c>
      <c r="M236" s="89" t="s">
        <v>18</v>
      </c>
      <c r="N236" s="114">
        <v>49756</v>
      </c>
      <c r="O236" s="102" t="s">
        <v>18</v>
      </c>
      <c r="P236" s="114" t="s">
        <v>1639</v>
      </c>
      <c r="Q236" s="115" t="s">
        <v>1379</v>
      </c>
      <c r="R236" s="114" t="s">
        <v>1502</v>
      </c>
      <c r="S236" s="87">
        <v>40161505</v>
      </c>
      <c r="T236" s="122" t="s">
        <v>4946</v>
      </c>
      <c r="U236" s="121" t="s">
        <v>4947</v>
      </c>
      <c r="V236" s="123">
        <v>0.33883697722942935</v>
      </c>
    </row>
    <row r="237" spans="1:22">
      <c r="A237" s="87" t="s">
        <v>19</v>
      </c>
      <c r="B237" s="118" t="s">
        <v>1872</v>
      </c>
      <c r="C237" s="116" t="s">
        <v>1861</v>
      </c>
      <c r="D237" s="103" t="s">
        <v>2074</v>
      </c>
      <c r="E237" s="88">
        <v>358.86</v>
      </c>
      <c r="F237" s="116" t="s">
        <v>1018</v>
      </c>
      <c r="G237" s="83"/>
      <c r="H237" s="86">
        <v>3</v>
      </c>
      <c r="I237" s="99"/>
      <c r="J237" s="98" t="s">
        <v>1124</v>
      </c>
      <c r="K237" s="114" t="s">
        <v>2357</v>
      </c>
      <c r="L237" s="89" t="s">
        <v>18</v>
      </c>
      <c r="M237" s="89" t="s">
        <v>18</v>
      </c>
      <c r="N237" s="114">
        <v>49902</v>
      </c>
      <c r="O237" s="102" t="s">
        <v>18</v>
      </c>
      <c r="P237" s="114" t="s">
        <v>2695</v>
      </c>
      <c r="Q237" s="115" t="s">
        <v>5925</v>
      </c>
      <c r="R237" s="114" t="s">
        <v>2915</v>
      </c>
      <c r="S237" s="87">
        <v>40161505</v>
      </c>
      <c r="T237" s="122" t="s">
        <v>4948</v>
      </c>
      <c r="U237" s="121" t="s">
        <v>4949</v>
      </c>
      <c r="V237" s="123">
        <v>0.44407148689104597</v>
      </c>
    </row>
    <row r="238" spans="1:22">
      <c r="A238" s="87" t="s">
        <v>19</v>
      </c>
      <c r="B238" s="118" t="s">
        <v>748</v>
      </c>
      <c r="C238" s="116" t="s">
        <v>1862</v>
      </c>
      <c r="D238" s="116" t="s">
        <v>999</v>
      </c>
      <c r="E238" s="88">
        <v>284.56</v>
      </c>
      <c r="F238" s="116" t="s">
        <v>1018</v>
      </c>
      <c r="G238" s="83"/>
      <c r="H238" s="86">
        <v>3</v>
      </c>
      <c r="I238" s="99"/>
      <c r="J238" s="98" t="s">
        <v>1128</v>
      </c>
      <c r="K238" s="89">
        <v>92196275</v>
      </c>
      <c r="L238" s="89" t="s">
        <v>18</v>
      </c>
      <c r="M238" s="89" t="s">
        <v>1253</v>
      </c>
      <c r="N238" s="114">
        <v>49475</v>
      </c>
      <c r="O238" s="102" t="s">
        <v>4523</v>
      </c>
      <c r="P238" s="114" t="s">
        <v>1649</v>
      </c>
      <c r="Q238" s="115" t="s">
        <v>1387</v>
      </c>
      <c r="R238" s="114" t="s">
        <v>1510</v>
      </c>
      <c r="S238" s="87">
        <v>40161505</v>
      </c>
      <c r="T238" s="122" t="s">
        <v>4950</v>
      </c>
      <c r="U238" s="121" t="s">
        <v>4951</v>
      </c>
      <c r="V238" s="123">
        <v>0.39372221718225525</v>
      </c>
    </row>
    <row r="239" spans="1:22">
      <c r="A239" s="87" t="s">
        <v>19</v>
      </c>
      <c r="B239" s="118" t="s">
        <v>2027</v>
      </c>
      <c r="C239" s="116" t="s">
        <v>1862</v>
      </c>
      <c r="D239" s="103" t="s">
        <v>2222</v>
      </c>
      <c r="E239" s="88">
        <v>359.7</v>
      </c>
      <c r="F239" s="116" t="s">
        <v>1018</v>
      </c>
      <c r="G239" s="83"/>
      <c r="H239" s="86">
        <v>3</v>
      </c>
      <c r="I239" s="99"/>
      <c r="J239" s="98" t="s">
        <v>2343</v>
      </c>
      <c r="K239" s="114" t="s">
        <v>2460</v>
      </c>
      <c r="L239" s="89" t="s">
        <v>18</v>
      </c>
      <c r="M239" s="89" t="s">
        <v>18</v>
      </c>
      <c r="N239" s="114">
        <v>49200</v>
      </c>
      <c r="O239" s="102" t="s">
        <v>2665</v>
      </c>
      <c r="P239" s="114" t="s">
        <v>2820</v>
      </c>
      <c r="Q239" s="115" t="s">
        <v>18</v>
      </c>
      <c r="R239" s="114" t="s">
        <v>3004</v>
      </c>
      <c r="S239" s="87">
        <v>40161505</v>
      </c>
      <c r="T239" s="122" t="s">
        <v>4952</v>
      </c>
      <c r="U239" s="121" t="s">
        <v>4953</v>
      </c>
      <c r="V239" s="123">
        <v>0.22679851220175995</v>
      </c>
    </row>
    <row r="240" spans="1:22">
      <c r="A240" s="87" t="s">
        <v>19</v>
      </c>
      <c r="B240" s="118" t="s">
        <v>3461</v>
      </c>
      <c r="C240" s="116" t="s">
        <v>1862</v>
      </c>
      <c r="D240" s="103" t="s">
        <v>4341</v>
      </c>
      <c r="E240" s="88">
        <v>271.94</v>
      </c>
      <c r="F240" s="116" t="s">
        <v>1018</v>
      </c>
      <c r="G240" s="85"/>
      <c r="H240" s="86">
        <v>3</v>
      </c>
      <c r="I240" s="124"/>
      <c r="J240" s="108" t="s">
        <v>4292</v>
      </c>
      <c r="K240" s="114" t="s">
        <v>4017</v>
      </c>
      <c r="L240" s="89" t="s">
        <v>18</v>
      </c>
      <c r="M240" s="89" t="s">
        <v>18</v>
      </c>
      <c r="N240" s="114">
        <v>49201</v>
      </c>
      <c r="O240" s="102" t="s">
        <v>4018</v>
      </c>
      <c r="P240" s="114" t="s">
        <v>4019</v>
      </c>
      <c r="Q240" s="115" t="s">
        <v>4020</v>
      </c>
      <c r="R240" s="114" t="s">
        <v>4021</v>
      </c>
      <c r="S240" s="87">
        <v>40161505</v>
      </c>
      <c r="T240" s="122" t="s">
        <v>5638</v>
      </c>
      <c r="U240" s="121" t="s">
        <v>5639</v>
      </c>
      <c r="V240" s="123">
        <v>0.61181818181818182</v>
      </c>
    </row>
    <row r="241" spans="1:22">
      <c r="A241" s="87" t="s">
        <v>19</v>
      </c>
      <c r="B241" s="118" t="s">
        <v>759</v>
      </c>
      <c r="C241" s="116" t="s">
        <v>1862</v>
      </c>
      <c r="D241" s="116" t="s">
        <v>1010</v>
      </c>
      <c r="E241" s="88">
        <v>397.72</v>
      </c>
      <c r="F241" s="116" t="s">
        <v>1018</v>
      </c>
      <c r="G241" s="83"/>
      <c r="H241" s="86">
        <v>3</v>
      </c>
      <c r="I241" s="99"/>
      <c r="J241" s="98" t="s">
        <v>1135</v>
      </c>
      <c r="K241" s="89">
        <v>15875795</v>
      </c>
      <c r="L241" s="89" t="s">
        <v>18</v>
      </c>
      <c r="M241" s="89" t="s">
        <v>18</v>
      </c>
      <c r="N241" s="114">
        <v>49498</v>
      </c>
      <c r="O241" s="102" t="s">
        <v>4524</v>
      </c>
      <c r="P241" s="114" t="s">
        <v>1648</v>
      </c>
      <c r="Q241" s="115" t="s">
        <v>5926</v>
      </c>
      <c r="R241" s="114" t="s">
        <v>1509</v>
      </c>
      <c r="S241" s="87">
        <v>40161505</v>
      </c>
      <c r="T241" s="122" t="s">
        <v>4954</v>
      </c>
      <c r="U241" s="121" t="s">
        <v>4955</v>
      </c>
      <c r="V241" s="123">
        <v>0.22679851220175995</v>
      </c>
    </row>
    <row r="242" spans="1:22">
      <c r="A242" s="87" t="s">
        <v>19</v>
      </c>
      <c r="B242" s="118" t="s">
        <v>2026</v>
      </c>
      <c r="C242" s="116" t="s">
        <v>1862</v>
      </c>
      <c r="D242" s="103" t="s">
        <v>2221</v>
      </c>
      <c r="E242" s="88">
        <v>226.83</v>
      </c>
      <c r="F242" s="116" t="s">
        <v>1018</v>
      </c>
      <c r="G242" s="85" t="s">
        <v>3311</v>
      </c>
      <c r="H242" s="86">
        <v>3</v>
      </c>
      <c r="I242" s="99"/>
      <c r="J242" s="98" t="s">
        <v>3177</v>
      </c>
      <c r="K242" s="114" t="s">
        <v>2459</v>
      </c>
      <c r="L242" s="89" t="s">
        <v>18</v>
      </c>
      <c r="M242" s="89" t="s">
        <v>18</v>
      </c>
      <c r="N242" s="114">
        <v>49362</v>
      </c>
      <c r="O242" s="102" t="s">
        <v>2664</v>
      </c>
      <c r="P242" s="114" t="s">
        <v>2819</v>
      </c>
      <c r="Q242" s="115" t="s">
        <v>18</v>
      </c>
      <c r="R242" s="114" t="s">
        <v>3003</v>
      </c>
      <c r="S242" s="87">
        <v>40161505</v>
      </c>
      <c r="T242" s="122" t="s">
        <v>4857</v>
      </c>
      <c r="U242" s="121" t="s">
        <v>4858</v>
      </c>
      <c r="V242" s="123">
        <v>0.12201759956454686</v>
      </c>
    </row>
    <row r="243" spans="1:22">
      <c r="A243" s="87" t="s">
        <v>19</v>
      </c>
      <c r="B243" s="118" t="s">
        <v>623</v>
      </c>
      <c r="C243" s="116" t="s">
        <v>1861</v>
      </c>
      <c r="D243" s="116" t="s">
        <v>623</v>
      </c>
      <c r="E243" s="88">
        <v>237.95</v>
      </c>
      <c r="F243" s="116" t="s">
        <v>1018</v>
      </c>
      <c r="G243" s="83"/>
      <c r="H243" s="86">
        <v>3</v>
      </c>
      <c r="I243" s="99"/>
      <c r="J243" s="98" t="s">
        <v>3128</v>
      </c>
      <c r="K243" s="89">
        <v>96628890</v>
      </c>
      <c r="L243" s="89" t="s">
        <v>191</v>
      </c>
      <c r="M243" s="89" t="s">
        <v>18</v>
      </c>
      <c r="N243" s="114">
        <v>49102</v>
      </c>
      <c r="O243" s="102" t="s">
        <v>192</v>
      </c>
      <c r="P243" s="114" t="s">
        <v>193</v>
      </c>
      <c r="Q243" s="115" t="s">
        <v>194</v>
      </c>
      <c r="R243" s="114" t="s">
        <v>195</v>
      </c>
      <c r="S243" s="87">
        <v>40161505</v>
      </c>
      <c r="T243" s="122" t="s">
        <v>4956</v>
      </c>
      <c r="U243" s="121" t="s">
        <v>4957</v>
      </c>
      <c r="V243" s="123">
        <v>0.22679851220175995</v>
      </c>
    </row>
    <row r="244" spans="1:22">
      <c r="A244" s="87" t="s">
        <v>19</v>
      </c>
      <c r="B244" s="118" t="s">
        <v>661</v>
      </c>
      <c r="C244" s="116" t="s">
        <v>1861</v>
      </c>
      <c r="D244" s="116" t="s">
        <v>915</v>
      </c>
      <c r="E244" s="88">
        <v>312.20999999999998</v>
      </c>
      <c r="F244" s="116" t="s">
        <v>1018</v>
      </c>
      <c r="G244" s="83"/>
      <c r="H244" s="86">
        <v>3</v>
      </c>
      <c r="I244" s="99"/>
      <c r="J244" s="98" t="s">
        <v>1090</v>
      </c>
      <c r="K244" s="89" t="s">
        <v>1763</v>
      </c>
      <c r="L244" s="89" t="s">
        <v>18</v>
      </c>
      <c r="M244" s="89" t="s">
        <v>18</v>
      </c>
      <c r="N244" s="114">
        <v>49018</v>
      </c>
      <c r="O244" s="102" t="s">
        <v>4525</v>
      </c>
      <c r="P244" s="114" t="s">
        <v>1596</v>
      </c>
      <c r="Q244" s="115" t="s">
        <v>1353</v>
      </c>
      <c r="R244" s="114" t="s">
        <v>1471</v>
      </c>
      <c r="S244" s="87">
        <v>40161505</v>
      </c>
      <c r="T244" s="122" t="s">
        <v>4958</v>
      </c>
      <c r="U244" s="121" t="s">
        <v>4959</v>
      </c>
      <c r="V244" s="123">
        <v>0.31751791708246391</v>
      </c>
    </row>
    <row r="245" spans="1:22">
      <c r="A245" s="87" t="s">
        <v>19</v>
      </c>
      <c r="B245" s="118" t="s">
        <v>2025</v>
      </c>
      <c r="C245" s="116" t="s">
        <v>1862</v>
      </c>
      <c r="D245" s="103" t="s">
        <v>2220</v>
      </c>
      <c r="E245" s="88">
        <v>367.48</v>
      </c>
      <c r="F245" s="116" t="s">
        <v>1018</v>
      </c>
      <c r="G245" s="85"/>
      <c r="H245" s="86">
        <v>3</v>
      </c>
      <c r="I245" s="99"/>
      <c r="J245" s="98" t="s">
        <v>3046</v>
      </c>
      <c r="K245" s="114">
        <v>1780131110</v>
      </c>
      <c r="L245" s="89" t="s">
        <v>18</v>
      </c>
      <c r="M245" s="89" t="s">
        <v>18</v>
      </c>
      <c r="N245" s="114">
        <v>49146</v>
      </c>
      <c r="O245" s="102" t="s">
        <v>2663</v>
      </c>
      <c r="P245" s="114" t="s">
        <v>2818</v>
      </c>
      <c r="Q245" s="115" t="s">
        <v>18</v>
      </c>
      <c r="R245" s="114" t="s">
        <v>18</v>
      </c>
      <c r="S245" s="87">
        <v>40161505</v>
      </c>
      <c r="T245" s="122" t="s">
        <v>5413</v>
      </c>
      <c r="U245" s="121" t="s">
        <v>5414</v>
      </c>
      <c r="V245" s="123">
        <v>0.39326862015785174</v>
      </c>
    </row>
    <row r="246" spans="1:22">
      <c r="A246" s="87" t="s">
        <v>19</v>
      </c>
      <c r="B246" s="118" t="s">
        <v>570</v>
      </c>
      <c r="C246" s="116" t="s">
        <v>1860</v>
      </c>
      <c r="D246" s="116" t="s">
        <v>829</v>
      </c>
      <c r="E246" s="88">
        <v>202.48</v>
      </c>
      <c r="F246" s="116" t="s">
        <v>1018</v>
      </c>
      <c r="G246" s="83"/>
      <c r="H246" s="86">
        <v>3</v>
      </c>
      <c r="I246" s="99"/>
      <c r="J246" s="98" t="s">
        <v>1042</v>
      </c>
      <c r="K246" s="89" t="s">
        <v>155</v>
      </c>
      <c r="L246" s="89" t="s">
        <v>1821</v>
      </c>
      <c r="M246" s="89" t="s">
        <v>18</v>
      </c>
      <c r="N246" s="114">
        <v>49023</v>
      </c>
      <c r="O246" s="102" t="s">
        <v>156</v>
      </c>
      <c r="P246" s="114" t="s">
        <v>157</v>
      </c>
      <c r="Q246" s="115" t="s">
        <v>158</v>
      </c>
      <c r="R246" s="114" t="s">
        <v>159</v>
      </c>
      <c r="S246" s="87">
        <v>40161505</v>
      </c>
      <c r="T246" s="122" t="s">
        <v>4960</v>
      </c>
      <c r="U246" s="121" t="s">
        <v>4961</v>
      </c>
      <c r="V246" s="123">
        <v>0.22679851220175995</v>
      </c>
    </row>
    <row r="247" spans="1:22">
      <c r="A247" s="87" t="s">
        <v>19</v>
      </c>
      <c r="B247" s="118" t="s">
        <v>1922</v>
      </c>
      <c r="C247" s="116" t="s">
        <v>1862</v>
      </c>
      <c r="D247" s="103" t="s">
        <v>2120</v>
      </c>
      <c r="E247" s="88">
        <v>325.20999999999998</v>
      </c>
      <c r="F247" s="116" t="s">
        <v>1018</v>
      </c>
      <c r="G247" s="83"/>
      <c r="H247" s="86">
        <v>3</v>
      </c>
      <c r="I247" s="99"/>
      <c r="J247" s="98" t="s">
        <v>2301</v>
      </c>
      <c r="K247" s="114" t="s">
        <v>2399</v>
      </c>
      <c r="L247" s="89" t="s">
        <v>3283</v>
      </c>
      <c r="M247" s="89" t="s">
        <v>18</v>
      </c>
      <c r="N247" s="114">
        <v>49070</v>
      </c>
      <c r="O247" s="102" t="s">
        <v>2597</v>
      </c>
      <c r="P247" s="114" t="s">
        <v>2737</v>
      </c>
      <c r="Q247" s="115" t="s">
        <v>18</v>
      </c>
      <c r="R247" s="114" t="s">
        <v>18</v>
      </c>
      <c r="S247" s="87">
        <v>40161505</v>
      </c>
      <c r="T247" s="122" t="s">
        <v>4962</v>
      </c>
      <c r="U247" s="121" t="s">
        <v>4963</v>
      </c>
      <c r="V247" s="123">
        <v>0.37784632132813206</v>
      </c>
    </row>
    <row r="248" spans="1:22">
      <c r="A248" s="87" t="s">
        <v>19</v>
      </c>
      <c r="B248" s="118" t="s">
        <v>723</v>
      </c>
      <c r="C248" s="116" t="s">
        <v>1861</v>
      </c>
      <c r="D248" s="116" t="s">
        <v>975</v>
      </c>
      <c r="E248" s="88">
        <v>152.16</v>
      </c>
      <c r="F248" s="116" t="s">
        <v>1018</v>
      </c>
      <c r="G248" s="83"/>
      <c r="H248" s="86">
        <v>3</v>
      </c>
      <c r="I248" s="99"/>
      <c r="J248" s="98" t="s">
        <v>1116</v>
      </c>
      <c r="K248" s="89" t="s">
        <v>6099</v>
      </c>
      <c r="L248" s="89" t="s">
        <v>18</v>
      </c>
      <c r="M248" s="89" t="s">
        <v>1249</v>
      </c>
      <c r="N248" s="114">
        <v>49890</v>
      </c>
      <c r="O248" s="102" t="s">
        <v>4526</v>
      </c>
      <c r="P248" s="114" t="s">
        <v>1637</v>
      </c>
      <c r="Q248" s="115" t="s">
        <v>1377</v>
      </c>
      <c r="R248" s="114" t="s">
        <v>1501</v>
      </c>
      <c r="S248" s="87">
        <v>40161505</v>
      </c>
      <c r="T248" s="122" t="s">
        <v>4964</v>
      </c>
      <c r="U248" s="121" t="s">
        <v>4965</v>
      </c>
      <c r="V248" s="123">
        <v>0.33248661888778008</v>
      </c>
    </row>
    <row r="249" spans="1:22">
      <c r="A249" s="87" t="s">
        <v>19</v>
      </c>
      <c r="B249" s="118" t="s">
        <v>672</v>
      </c>
      <c r="C249" s="116" t="s">
        <v>1861</v>
      </c>
      <c r="D249" s="116" t="s">
        <v>926</v>
      </c>
      <c r="E249" s="88">
        <v>223.79</v>
      </c>
      <c r="F249" s="116" t="s">
        <v>1018</v>
      </c>
      <c r="G249" s="83"/>
      <c r="H249" s="86">
        <v>3</v>
      </c>
      <c r="I249" s="99"/>
      <c r="J249" s="98" t="s">
        <v>1100</v>
      </c>
      <c r="K249" s="89">
        <v>21999324</v>
      </c>
      <c r="L249" s="89" t="s">
        <v>18</v>
      </c>
      <c r="M249" s="89" t="s">
        <v>1230</v>
      </c>
      <c r="N249" s="114">
        <v>49117</v>
      </c>
      <c r="O249" s="102" t="s">
        <v>4527</v>
      </c>
      <c r="P249" s="114" t="s">
        <v>1600</v>
      </c>
      <c r="Q249" s="115" t="s">
        <v>5927</v>
      </c>
      <c r="R249" s="114" t="s">
        <v>1475</v>
      </c>
      <c r="S249" s="87">
        <v>40161505</v>
      </c>
      <c r="T249" s="122" t="s">
        <v>4966</v>
      </c>
      <c r="U249" s="121" t="s">
        <v>4967</v>
      </c>
      <c r="V249" s="123">
        <v>0.34019776830263992</v>
      </c>
    </row>
    <row r="250" spans="1:22">
      <c r="A250" s="87" t="s">
        <v>19</v>
      </c>
      <c r="B250" s="118" t="s">
        <v>5989</v>
      </c>
      <c r="C250" s="116" t="s">
        <v>1860</v>
      </c>
      <c r="D250" s="103" t="s">
        <v>5989</v>
      </c>
      <c r="E250" s="88">
        <v>145.63999999999999</v>
      </c>
      <c r="F250" s="116" t="s">
        <v>1018</v>
      </c>
      <c r="G250" s="85"/>
      <c r="H250" s="86">
        <v>3</v>
      </c>
      <c r="I250" s="127"/>
      <c r="J250" s="108" t="s">
        <v>5992</v>
      </c>
      <c r="K250" s="130">
        <v>89037218</v>
      </c>
      <c r="L250" s="130" t="s">
        <v>6002</v>
      </c>
      <c r="M250" s="89" t="s">
        <v>18</v>
      </c>
      <c r="N250" s="130" t="s">
        <v>6003</v>
      </c>
      <c r="O250" s="130" t="s">
        <v>5997</v>
      </c>
      <c r="P250" s="130" t="s">
        <v>6004</v>
      </c>
      <c r="Q250" s="132" t="s">
        <v>2855</v>
      </c>
      <c r="R250" s="130" t="s">
        <v>2920</v>
      </c>
      <c r="S250" s="87">
        <v>40161505</v>
      </c>
      <c r="T250" s="122" t="s">
        <v>6069</v>
      </c>
      <c r="U250" s="122" t="s">
        <v>6070</v>
      </c>
      <c r="V250" s="123">
        <v>0.45</v>
      </c>
    </row>
    <row r="251" spans="1:22">
      <c r="A251" s="87" t="s">
        <v>19</v>
      </c>
      <c r="B251" s="118" t="s">
        <v>535</v>
      </c>
      <c r="C251" s="116" t="s">
        <v>1860</v>
      </c>
      <c r="D251" s="116" t="s">
        <v>797</v>
      </c>
      <c r="E251" s="88">
        <v>121.96</v>
      </c>
      <c r="F251" s="116" t="s">
        <v>1018</v>
      </c>
      <c r="G251" s="83"/>
      <c r="H251" s="86">
        <v>3</v>
      </c>
      <c r="I251" s="99"/>
      <c r="J251" s="98" t="s">
        <v>1024</v>
      </c>
      <c r="K251" s="89">
        <v>8973692930</v>
      </c>
      <c r="L251" s="89" t="s">
        <v>5928</v>
      </c>
      <c r="M251" s="89" t="s">
        <v>18</v>
      </c>
      <c r="N251" s="114">
        <v>42389</v>
      </c>
      <c r="O251" s="102" t="s">
        <v>94</v>
      </c>
      <c r="P251" s="114" t="s">
        <v>1524</v>
      </c>
      <c r="Q251" s="115" t="s">
        <v>1282</v>
      </c>
      <c r="R251" s="114" t="s">
        <v>1399</v>
      </c>
      <c r="S251" s="87">
        <v>40161505</v>
      </c>
      <c r="T251" s="122" t="s">
        <v>4968</v>
      </c>
      <c r="U251" s="121" t="s">
        <v>4969</v>
      </c>
      <c r="V251" s="123">
        <v>0.29483806586228795</v>
      </c>
    </row>
    <row r="252" spans="1:22">
      <c r="A252" s="87" t="s">
        <v>19</v>
      </c>
      <c r="B252" s="118" t="s">
        <v>1921</v>
      </c>
      <c r="C252" s="116" t="s">
        <v>1861</v>
      </c>
      <c r="D252" s="103" t="s">
        <v>2119</v>
      </c>
      <c r="E252" s="88">
        <v>187.85</v>
      </c>
      <c r="F252" s="116" t="s">
        <v>1018</v>
      </c>
      <c r="G252" s="83"/>
      <c r="H252" s="86">
        <v>3</v>
      </c>
      <c r="I252" s="99"/>
      <c r="J252" s="98" t="s">
        <v>2300</v>
      </c>
      <c r="K252" s="114" t="s">
        <v>2398</v>
      </c>
      <c r="L252" s="89" t="s">
        <v>2501</v>
      </c>
      <c r="M252" s="89" t="s">
        <v>18</v>
      </c>
      <c r="N252" s="114">
        <v>49175</v>
      </c>
      <c r="O252" s="102" t="s">
        <v>2596</v>
      </c>
      <c r="P252" s="114" t="s">
        <v>2736</v>
      </c>
      <c r="Q252" s="115" t="s">
        <v>4469</v>
      </c>
      <c r="R252" s="114" t="s">
        <v>2945</v>
      </c>
      <c r="S252" s="87">
        <v>40161505</v>
      </c>
      <c r="T252" s="122" t="s">
        <v>4970</v>
      </c>
      <c r="U252" s="121" t="s">
        <v>4971</v>
      </c>
      <c r="V252" s="123">
        <v>0.34019776830263992</v>
      </c>
    </row>
    <row r="253" spans="1:22">
      <c r="A253" s="87" t="s">
        <v>19</v>
      </c>
      <c r="B253" s="118" t="s">
        <v>615</v>
      </c>
      <c r="C253" s="116" t="s">
        <v>1861</v>
      </c>
      <c r="D253" s="116" t="s">
        <v>871</v>
      </c>
      <c r="E253" s="88">
        <v>356.01</v>
      </c>
      <c r="F253" s="116" t="s">
        <v>1018</v>
      </c>
      <c r="G253" s="83"/>
      <c r="H253" s="86">
        <v>3</v>
      </c>
      <c r="I253" s="99"/>
      <c r="J253" s="98" t="s">
        <v>1065</v>
      </c>
      <c r="K253" s="89" t="s">
        <v>206</v>
      </c>
      <c r="L253" s="89" t="s">
        <v>205</v>
      </c>
      <c r="M253" s="89" t="s">
        <v>18</v>
      </c>
      <c r="N253" s="114">
        <v>49933</v>
      </c>
      <c r="O253" s="102" t="s">
        <v>4528</v>
      </c>
      <c r="P253" s="114" t="s">
        <v>207</v>
      </c>
      <c r="Q253" s="115" t="s">
        <v>208</v>
      </c>
      <c r="R253" s="114" t="s">
        <v>209</v>
      </c>
      <c r="S253" s="87">
        <v>40161505</v>
      </c>
      <c r="T253" s="122" t="s">
        <v>4972</v>
      </c>
      <c r="U253" s="121" t="s">
        <v>4973</v>
      </c>
      <c r="V253" s="123">
        <v>0.5520275786990837</v>
      </c>
    </row>
    <row r="254" spans="1:22">
      <c r="A254" s="87" t="s">
        <v>19</v>
      </c>
      <c r="B254" s="118" t="s">
        <v>634</v>
      </c>
      <c r="C254" s="116" t="s">
        <v>1861</v>
      </c>
      <c r="D254" s="116" t="s">
        <v>888</v>
      </c>
      <c r="E254" s="88">
        <v>218.88</v>
      </c>
      <c r="F254" s="116" t="s">
        <v>1018</v>
      </c>
      <c r="G254" s="83"/>
      <c r="H254" s="86">
        <v>3</v>
      </c>
      <c r="I254" s="99"/>
      <c r="J254" s="98" t="s">
        <v>3129</v>
      </c>
      <c r="K254" s="89" t="s">
        <v>197</v>
      </c>
      <c r="L254" s="89" t="s">
        <v>196</v>
      </c>
      <c r="M254" s="89" t="s">
        <v>18</v>
      </c>
      <c r="N254" s="114">
        <v>49223</v>
      </c>
      <c r="O254" s="102" t="s">
        <v>198</v>
      </c>
      <c r="P254" s="114" t="s">
        <v>199</v>
      </c>
      <c r="Q254" s="115" t="s">
        <v>200</v>
      </c>
      <c r="R254" s="114" t="s">
        <v>201</v>
      </c>
      <c r="S254" s="87">
        <v>40161505</v>
      </c>
      <c r="T254" s="122" t="s">
        <v>4974</v>
      </c>
      <c r="U254" s="121" t="s">
        <v>4975</v>
      </c>
      <c r="V254" s="123">
        <v>0.44588587498866006</v>
      </c>
    </row>
    <row r="255" spans="1:22">
      <c r="A255" s="87" t="s">
        <v>19</v>
      </c>
      <c r="B255" s="118" t="s">
        <v>538</v>
      </c>
      <c r="C255" s="116" t="s">
        <v>1860</v>
      </c>
      <c r="D255" s="116" t="s">
        <v>799</v>
      </c>
      <c r="E255" s="88">
        <v>199.79</v>
      </c>
      <c r="F255" s="116" t="s">
        <v>1018</v>
      </c>
      <c r="G255" s="83"/>
      <c r="H255" s="86">
        <v>3</v>
      </c>
      <c r="I255" s="99"/>
      <c r="J255" s="98" t="s">
        <v>1027</v>
      </c>
      <c r="K255" s="89" t="s">
        <v>1707</v>
      </c>
      <c r="L255" s="89" t="s">
        <v>18</v>
      </c>
      <c r="M255" s="89" t="s">
        <v>1151</v>
      </c>
      <c r="N255" s="114">
        <v>49883</v>
      </c>
      <c r="O255" s="102" t="s">
        <v>4529</v>
      </c>
      <c r="P255" s="114" t="s">
        <v>1523</v>
      </c>
      <c r="Q255" s="115" t="s">
        <v>1281</v>
      </c>
      <c r="R255" s="114" t="s">
        <v>1398</v>
      </c>
      <c r="S255" s="87">
        <v>40161505</v>
      </c>
      <c r="T255" s="122" t="s">
        <v>4976</v>
      </c>
      <c r="U255" s="121" t="s">
        <v>4977</v>
      </c>
      <c r="V255" s="123">
        <v>0.67268438719042001</v>
      </c>
    </row>
    <row r="256" spans="1:22">
      <c r="A256" s="87" t="s">
        <v>19</v>
      </c>
      <c r="B256" s="118" t="s">
        <v>3469</v>
      </c>
      <c r="C256" s="116" t="s">
        <v>1862</v>
      </c>
      <c r="D256" s="119" t="s">
        <v>4349</v>
      </c>
      <c r="E256" s="88">
        <v>1280.3900000000001</v>
      </c>
      <c r="F256" s="116" t="s">
        <v>1018</v>
      </c>
      <c r="G256" s="108"/>
      <c r="H256" s="86">
        <v>3</v>
      </c>
      <c r="I256" s="124"/>
      <c r="J256" s="108" t="s">
        <v>4297</v>
      </c>
      <c r="K256" s="114">
        <v>15282462</v>
      </c>
      <c r="L256" s="89" t="s">
        <v>18</v>
      </c>
      <c r="M256" s="89" t="s">
        <v>18</v>
      </c>
      <c r="N256" s="114">
        <v>49184</v>
      </c>
      <c r="O256" s="102" t="s">
        <v>18</v>
      </c>
      <c r="P256" s="114" t="s">
        <v>4046</v>
      </c>
      <c r="Q256" s="115" t="s">
        <v>18</v>
      </c>
      <c r="R256" s="114" t="s">
        <v>18</v>
      </c>
      <c r="S256" s="87">
        <v>40161505</v>
      </c>
      <c r="T256" s="122" t="s">
        <v>5644</v>
      </c>
      <c r="U256" s="121" t="s">
        <v>5645</v>
      </c>
      <c r="V256" s="123">
        <v>1.0759090909090909</v>
      </c>
    </row>
    <row r="257" spans="1:22">
      <c r="A257" s="87" t="s">
        <v>19</v>
      </c>
      <c r="B257" s="118" t="s">
        <v>686</v>
      </c>
      <c r="C257" s="116" t="s">
        <v>1862</v>
      </c>
      <c r="D257" s="116" t="s">
        <v>939</v>
      </c>
      <c r="E257" s="88">
        <v>178.42</v>
      </c>
      <c r="F257" s="116" t="s">
        <v>1018</v>
      </c>
      <c r="G257" s="83"/>
      <c r="H257" s="86">
        <v>3</v>
      </c>
      <c r="I257" s="99"/>
      <c r="J257" s="98" t="s">
        <v>3130</v>
      </c>
      <c r="K257" s="89" t="s">
        <v>6100</v>
      </c>
      <c r="L257" s="89" t="s">
        <v>18</v>
      </c>
      <c r="M257" s="89" t="s">
        <v>1235</v>
      </c>
      <c r="N257" s="114">
        <v>49145</v>
      </c>
      <c r="O257" s="102" t="s">
        <v>4530</v>
      </c>
      <c r="P257" s="114" t="s">
        <v>1612</v>
      </c>
      <c r="Q257" s="115" t="s">
        <v>1364</v>
      </c>
      <c r="R257" s="114" t="s">
        <v>1484</v>
      </c>
      <c r="S257" s="87">
        <v>40161505</v>
      </c>
      <c r="T257" s="122" t="s">
        <v>4978</v>
      </c>
      <c r="U257" s="121" t="s">
        <v>4979</v>
      </c>
      <c r="V257" s="123">
        <v>0.37784632132813206</v>
      </c>
    </row>
    <row r="258" spans="1:22">
      <c r="A258" s="87" t="s">
        <v>19</v>
      </c>
      <c r="B258" s="118" t="s">
        <v>731</v>
      </c>
      <c r="C258" s="116" t="s">
        <v>1861</v>
      </c>
      <c r="D258" s="116" t="s">
        <v>983</v>
      </c>
      <c r="E258" s="88">
        <v>237.76</v>
      </c>
      <c r="F258" s="116" t="s">
        <v>1018</v>
      </c>
      <c r="G258" s="83"/>
      <c r="H258" s="86">
        <v>3</v>
      </c>
      <c r="I258" s="99"/>
      <c r="J258" s="98" t="s">
        <v>1118</v>
      </c>
      <c r="K258" s="89" t="s">
        <v>1787</v>
      </c>
      <c r="L258" s="89" t="s">
        <v>18</v>
      </c>
      <c r="M258" s="89" t="s">
        <v>1248</v>
      </c>
      <c r="N258" s="114">
        <v>49155</v>
      </c>
      <c r="O258" s="102" t="s">
        <v>4531</v>
      </c>
      <c r="P258" s="114" t="s">
        <v>1636</v>
      </c>
      <c r="Q258" s="115" t="s">
        <v>1376</v>
      </c>
      <c r="R258" s="114" t="s">
        <v>1500</v>
      </c>
      <c r="S258" s="87">
        <v>40161505</v>
      </c>
      <c r="T258" s="122" t="s">
        <v>4980</v>
      </c>
      <c r="U258" s="121" t="s">
        <v>4981</v>
      </c>
      <c r="V258" s="123">
        <v>0.34019776830263992</v>
      </c>
    </row>
    <row r="259" spans="1:22">
      <c r="A259" s="87" t="s">
        <v>19</v>
      </c>
      <c r="B259" s="118" t="s">
        <v>1893</v>
      </c>
      <c r="C259" s="116" t="s">
        <v>1862</v>
      </c>
      <c r="D259" s="103" t="s">
        <v>1893</v>
      </c>
      <c r="E259" s="88">
        <v>177.85</v>
      </c>
      <c r="F259" s="116" t="s">
        <v>1018</v>
      </c>
      <c r="G259" s="83"/>
      <c r="H259" s="86">
        <v>3</v>
      </c>
      <c r="I259" s="99"/>
      <c r="J259" s="98" t="s">
        <v>3220</v>
      </c>
      <c r="K259" s="114">
        <v>10350737</v>
      </c>
      <c r="L259" s="89" t="s">
        <v>18</v>
      </c>
      <c r="M259" s="89" t="s">
        <v>18</v>
      </c>
      <c r="N259" s="114">
        <v>49115</v>
      </c>
      <c r="O259" s="102" t="s">
        <v>2577</v>
      </c>
      <c r="P259" s="114" t="s">
        <v>2712</v>
      </c>
      <c r="Q259" s="115" t="s">
        <v>1378</v>
      </c>
      <c r="R259" s="114" t="s">
        <v>2927</v>
      </c>
      <c r="S259" s="87">
        <v>40161505</v>
      </c>
      <c r="T259" s="122" t="s">
        <v>4982</v>
      </c>
      <c r="U259" s="121" t="s">
        <v>4983</v>
      </c>
      <c r="V259" s="123">
        <v>0.37784632132813206</v>
      </c>
    </row>
    <row r="260" spans="1:22">
      <c r="A260" s="87" t="s">
        <v>19</v>
      </c>
      <c r="B260" s="118" t="s">
        <v>1920</v>
      </c>
      <c r="C260" s="116" t="s">
        <v>1862</v>
      </c>
      <c r="D260" s="103" t="s">
        <v>2118</v>
      </c>
      <c r="E260" s="88">
        <v>297.17</v>
      </c>
      <c r="F260" s="116" t="s">
        <v>1018</v>
      </c>
      <c r="G260" s="85"/>
      <c r="H260" s="86">
        <v>3</v>
      </c>
      <c r="I260" s="99"/>
      <c r="J260" s="98" t="s">
        <v>2299</v>
      </c>
      <c r="K260" s="114" t="s">
        <v>2397</v>
      </c>
      <c r="L260" s="89" t="s">
        <v>3284</v>
      </c>
      <c r="M260" s="89" t="s">
        <v>18</v>
      </c>
      <c r="N260" s="114">
        <v>49052</v>
      </c>
      <c r="O260" s="102" t="s">
        <v>2595</v>
      </c>
      <c r="P260" s="114" t="s">
        <v>2735</v>
      </c>
      <c r="Q260" s="115" t="s">
        <v>18</v>
      </c>
      <c r="R260" s="114" t="s">
        <v>18</v>
      </c>
      <c r="S260" s="87">
        <v>40161505</v>
      </c>
      <c r="T260" s="122" t="s">
        <v>5419</v>
      </c>
      <c r="U260" s="121" t="s">
        <v>5420</v>
      </c>
      <c r="V260" s="123">
        <v>0.52934772747890768</v>
      </c>
    </row>
    <row r="261" spans="1:22">
      <c r="A261" s="87" t="s">
        <v>19</v>
      </c>
      <c r="B261" s="118" t="s">
        <v>1919</v>
      </c>
      <c r="C261" s="116" t="s">
        <v>1862</v>
      </c>
      <c r="D261" s="103" t="s">
        <v>2117</v>
      </c>
      <c r="E261" s="88">
        <v>244.11</v>
      </c>
      <c r="F261" s="116" t="s">
        <v>1018</v>
      </c>
      <c r="G261" s="85"/>
      <c r="H261" s="86">
        <v>3</v>
      </c>
      <c r="I261" s="99"/>
      <c r="J261" s="98" t="s">
        <v>2298</v>
      </c>
      <c r="K261" s="114" t="s">
        <v>2396</v>
      </c>
      <c r="L261" s="89" t="s">
        <v>3285</v>
      </c>
      <c r="M261" s="89" t="s">
        <v>18</v>
      </c>
      <c r="N261" s="114">
        <v>49156</v>
      </c>
      <c r="O261" s="102" t="s">
        <v>2594</v>
      </c>
      <c r="P261" s="114" t="s">
        <v>2734</v>
      </c>
      <c r="Q261" s="115" t="s">
        <v>18</v>
      </c>
      <c r="R261" s="114" t="s">
        <v>18</v>
      </c>
      <c r="S261" s="87">
        <v>40161505</v>
      </c>
      <c r="T261" s="122" t="s">
        <v>5421</v>
      </c>
      <c r="U261" s="121" t="s">
        <v>5422</v>
      </c>
      <c r="V261" s="123">
        <v>0.34019776830263992</v>
      </c>
    </row>
    <row r="262" spans="1:22">
      <c r="A262" s="87" t="s">
        <v>19</v>
      </c>
      <c r="B262" s="118" t="s">
        <v>2024</v>
      </c>
      <c r="C262" s="116" t="s">
        <v>1862</v>
      </c>
      <c r="D262" s="103" t="s">
        <v>2219</v>
      </c>
      <c r="E262" s="88">
        <v>1758.29</v>
      </c>
      <c r="F262" s="116" t="s">
        <v>1018</v>
      </c>
      <c r="G262" s="85"/>
      <c r="H262" s="86">
        <v>3</v>
      </c>
      <c r="I262" s="99"/>
      <c r="J262" s="98" t="s">
        <v>3131</v>
      </c>
      <c r="K262" s="114">
        <v>88944151</v>
      </c>
      <c r="L262" s="89" t="s">
        <v>18</v>
      </c>
      <c r="M262" s="89" t="s">
        <v>18</v>
      </c>
      <c r="N262" s="114">
        <v>46889</v>
      </c>
      <c r="O262" s="102" t="s">
        <v>18</v>
      </c>
      <c r="P262" s="114" t="s">
        <v>2817</v>
      </c>
      <c r="Q262" s="115" t="s">
        <v>18</v>
      </c>
      <c r="R262" s="114" t="s">
        <v>3002</v>
      </c>
      <c r="S262" s="87">
        <v>40161505</v>
      </c>
      <c r="T262" s="122" t="s">
        <v>5423</v>
      </c>
      <c r="U262" s="121">
        <v>10076333607848</v>
      </c>
      <c r="V262" s="123">
        <v>1.1339925610087997</v>
      </c>
    </row>
    <row r="263" spans="1:22">
      <c r="A263" s="87" t="s">
        <v>19</v>
      </c>
      <c r="B263" s="118" t="s">
        <v>2023</v>
      </c>
      <c r="C263" s="116" t="s">
        <v>1862</v>
      </c>
      <c r="D263" s="103" t="s">
        <v>2218</v>
      </c>
      <c r="E263" s="88">
        <v>208.17</v>
      </c>
      <c r="F263" s="116" t="s">
        <v>1018</v>
      </c>
      <c r="G263" s="85"/>
      <c r="H263" s="86">
        <v>3</v>
      </c>
      <c r="I263" s="99"/>
      <c r="J263" s="98" t="s">
        <v>2342</v>
      </c>
      <c r="K263" s="114" t="s">
        <v>2458</v>
      </c>
      <c r="L263" s="89" t="s">
        <v>3286</v>
      </c>
      <c r="M263" s="89" t="s">
        <v>18</v>
      </c>
      <c r="N263" s="114">
        <v>49012</v>
      </c>
      <c r="O263" s="102" t="s">
        <v>2662</v>
      </c>
      <c r="P263" s="114" t="s">
        <v>5957</v>
      </c>
      <c r="Q263" s="115" t="s">
        <v>5958</v>
      </c>
      <c r="R263" s="114" t="s">
        <v>18</v>
      </c>
      <c r="S263" s="87">
        <v>40161505</v>
      </c>
      <c r="T263" s="122" t="s">
        <v>5306</v>
      </c>
      <c r="U263" s="121" t="s">
        <v>5307</v>
      </c>
      <c r="V263" s="123">
        <v>0.14197586863830172</v>
      </c>
    </row>
    <row r="264" spans="1:22">
      <c r="A264" s="87" t="s">
        <v>19</v>
      </c>
      <c r="B264" s="118" t="s">
        <v>2022</v>
      </c>
      <c r="C264" s="116" t="s">
        <v>1862</v>
      </c>
      <c r="D264" s="103" t="s">
        <v>2217</v>
      </c>
      <c r="E264" s="88">
        <v>257.08999999999997</v>
      </c>
      <c r="F264" s="116" t="s">
        <v>1018</v>
      </c>
      <c r="G264" s="85"/>
      <c r="H264" s="86">
        <v>3</v>
      </c>
      <c r="I264" s="99"/>
      <c r="J264" s="98" t="s">
        <v>2341</v>
      </c>
      <c r="K264" s="114" t="s">
        <v>2457</v>
      </c>
      <c r="L264" s="89" t="s">
        <v>18</v>
      </c>
      <c r="M264" s="89" t="s">
        <v>18</v>
      </c>
      <c r="N264" s="114">
        <v>42879</v>
      </c>
      <c r="O264" s="102" t="s">
        <v>2661</v>
      </c>
      <c r="P264" s="114" t="s">
        <v>2816</v>
      </c>
      <c r="Q264" s="115" t="s">
        <v>18</v>
      </c>
      <c r="R264" s="114" t="s">
        <v>18</v>
      </c>
      <c r="S264" s="87">
        <v>40161505</v>
      </c>
      <c r="T264" s="122" t="s">
        <v>5356</v>
      </c>
      <c r="U264" s="121" t="s">
        <v>5357</v>
      </c>
      <c r="V264" s="123">
        <v>0.22679851220175995</v>
      </c>
    </row>
    <row r="265" spans="1:22">
      <c r="A265" s="87" t="s">
        <v>19</v>
      </c>
      <c r="B265" s="118" t="s">
        <v>1892</v>
      </c>
      <c r="C265" s="116" t="s">
        <v>1862</v>
      </c>
      <c r="D265" s="103" t="s">
        <v>2094</v>
      </c>
      <c r="E265" s="88">
        <v>192.71</v>
      </c>
      <c r="F265" s="116" t="s">
        <v>1018</v>
      </c>
      <c r="G265" s="85"/>
      <c r="H265" s="86">
        <v>3</v>
      </c>
      <c r="I265" s="99"/>
      <c r="J265" s="98" t="s">
        <v>2274</v>
      </c>
      <c r="K265" s="114" t="s">
        <v>2375</v>
      </c>
      <c r="L265" s="89" t="s">
        <v>18</v>
      </c>
      <c r="M265" s="114" t="s">
        <v>5868</v>
      </c>
      <c r="N265" s="114">
        <v>49053</v>
      </c>
      <c r="O265" s="102" t="s">
        <v>4532</v>
      </c>
      <c r="P265" s="114" t="s">
        <v>2711</v>
      </c>
      <c r="Q265" s="115" t="s">
        <v>2856</v>
      </c>
      <c r="R265" s="114" t="s">
        <v>2926</v>
      </c>
      <c r="S265" s="87">
        <v>40161505</v>
      </c>
      <c r="T265" s="122" t="s">
        <v>5424</v>
      </c>
      <c r="U265" s="121" t="s">
        <v>5425</v>
      </c>
      <c r="V265" s="123">
        <v>0.13018234600381021</v>
      </c>
    </row>
    <row r="266" spans="1:22">
      <c r="A266" s="87" t="s">
        <v>19</v>
      </c>
      <c r="B266" s="118" t="s">
        <v>606</v>
      </c>
      <c r="C266" s="116" t="s">
        <v>1861</v>
      </c>
      <c r="D266" s="116" t="s">
        <v>862</v>
      </c>
      <c r="E266" s="88">
        <v>259.02999999999997</v>
      </c>
      <c r="F266" s="116" t="s">
        <v>1018</v>
      </c>
      <c r="G266" s="83"/>
      <c r="H266" s="86">
        <v>3</v>
      </c>
      <c r="I266" s="99"/>
      <c r="J266" s="98" t="s">
        <v>1058</v>
      </c>
      <c r="K266" s="89" t="s">
        <v>246</v>
      </c>
      <c r="L266" s="89" t="s">
        <v>245</v>
      </c>
      <c r="M266" s="89" t="s">
        <v>18</v>
      </c>
      <c r="N266" s="114">
        <v>46888</v>
      </c>
      <c r="O266" s="102" t="s">
        <v>4533</v>
      </c>
      <c r="P266" s="114" t="s">
        <v>247</v>
      </c>
      <c r="Q266" s="115" t="s">
        <v>248</v>
      </c>
      <c r="R266" s="114" t="s">
        <v>249</v>
      </c>
      <c r="S266" s="87">
        <v>40161505</v>
      </c>
      <c r="T266" s="122" t="s">
        <v>4988</v>
      </c>
      <c r="U266" s="121" t="s">
        <v>4989</v>
      </c>
      <c r="V266" s="123">
        <v>0.74707429919259727</v>
      </c>
    </row>
    <row r="267" spans="1:22">
      <c r="A267" s="87" t="s">
        <v>19</v>
      </c>
      <c r="B267" s="118" t="s">
        <v>1877</v>
      </c>
      <c r="C267" s="116" t="s">
        <v>1861</v>
      </c>
      <c r="D267" s="103" t="s">
        <v>2079</v>
      </c>
      <c r="E267" s="88">
        <v>139.09</v>
      </c>
      <c r="F267" s="116" t="s">
        <v>1018</v>
      </c>
      <c r="G267" s="83"/>
      <c r="H267" s="86">
        <v>3</v>
      </c>
      <c r="I267" s="99"/>
      <c r="J267" s="98" t="s">
        <v>2266</v>
      </c>
      <c r="K267" s="114" t="s">
        <v>2362</v>
      </c>
      <c r="L267" s="89" t="s">
        <v>18</v>
      </c>
      <c r="M267" s="114" t="s">
        <v>5863</v>
      </c>
      <c r="N267" s="114">
        <v>42843</v>
      </c>
      <c r="O267" s="102" t="s">
        <v>2569</v>
      </c>
      <c r="P267" s="114" t="s">
        <v>2700</v>
      </c>
      <c r="Q267" s="115" t="s">
        <v>2855</v>
      </c>
      <c r="R267" s="114" t="s">
        <v>2920</v>
      </c>
      <c r="S267" s="87">
        <v>40161505</v>
      </c>
      <c r="T267" s="122" t="s">
        <v>4990</v>
      </c>
      <c r="U267" s="121" t="s">
        <v>4991</v>
      </c>
      <c r="V267" s="123">
        <v>0.39326862015785174</v>
      </c>
    </row>
    <row r="268" spans="1:22">
      <c r="A268" s="87" t="s">
        <v>19</v>
      </c>
      <c r="B268" s="118" t="s">
        <v>642</v>
      </c>
      <c r="C268" s="116" t="s">
        <v>1861</v>
      </c>
      <c r="D268" s="116" t="s">
        <v>896</v>
      </c>
      <c r="E268" s="88">
        <v>381.61</v>
      </c>
      <c r="F268" s="116" t="s">
        <v>1018</v>
      </c>
      <c r="G268" s="83"/>
      <c r="H268" s="86">
        <v>3</v>
      </c>
      <c r="I268" s="99"/>
      <c r="J268" s="98" t="s">
        <v>3132</v>
      </c>
      <c r="K268" s="89">
        <v>15202408</v>
      </c>
      <c r="L268" s="89" t="s">
        <v>18</v>
      </c>
      <c r="M268" s="89" t="s">
        <v>1200</v>
      </c>
      <c r="N268" s="114">
        <v>42013</v>
      </c>
      <c r="O268" s="102" t="s">
        <v>4534</v>
      </c>
      <c r="P268" s="114" t="s">
        <v>1568</v>
      </c>
      <c r="Q268" s="115" t="s">
        <v>1326</v>
      </c>
      <c r="R268" s="114" t="s">
        <v>1444</v>
      </c>
      <c r="S268" s="87">
        <v>40161505</v>
      </c>
      <c r="T268" s="122" t="s">
        <v>4992</v>
      </c>
      <c r="U268" s="121" t="s">
        <v>4993</v>
      </c>
      <c r="V268" s="123">
        <v>0.4839880250385557</v>
      </c>
    </row>
    <row r="269" spans="1:22">
      <c r="A269" s="87" t="s">
        <v>19</v>
      </c>
      <c r="B269" s="118" t="s">
        <v>676</v>
      </c>
      <c r="C269" s="116" t="s">
        <v>1861</v>
      </c>
      <c r="D269" s="116" t="s">
        <v>930</v>
      </c>
      <c r="E269" s="88">
        <v>172</v>
      </c>
      <c r="F269" s="116" t="s">
        <v>1018</v>
      </c>
      <c r="G269" s="83"/>
      <c r="H269" s="86">
        <v>3</v>
      </c>
      <c r="I269" s="99"/>
      <c r="J269" s="98" t="s">
        <v>1102</v>
      </c>
      <c r="K269" s="89" t="s">
        <v>1774</v>
      </c>
      <c r="L269" s="89" t="s">
        <v>18</v>
      </c>
      <c r="M269" s="89" t="s">
        <v>1229</v>
      </c>
      <c r="N269" s="114">
        <v>42750</v>
      </c>
      <c r="O269" s="102" t="s">
        <v>5930</v>
      </c>
      <c r="P269" s="114" t="s">
        <v>1599</v>
      </c>
      <c r="Q269" s="115" t="s">
        <v>1356</v>
      </c>
      <c r="R269" s="114" t="s">
        <v>1474</v>
      </c>
      <c r="S269" s="87">
        <v>40161505</v>
      </c>
      <c r="T269" s="122" t="s">
        <v>4994</v>
      </c>
      <c r="U269" s="121" t="s">
        <v>4995</v>
      </c>
      <c r="V269" s="123">
        <v>0.40823732196316792</v>
      </c>
    </row>
    <row r="270" spans="1:22">
      <c r="A270" s="87" t="s">
        <v>19</v>
      </c>
      <c r="B270" s="118" t="s">
        <v>728</v>
      </c>
      <c r="C270" s="116" t="s">
        <v>1862</v>
      </c>
      <c r="D270" s="116" t="s">
        <v>980</v>
      </c>
      <c r="E270" s="88">
        <v>295.99</v>
      </c>
      <c r="F270" s="116" t="s">
        <v>1018</v>
      </c>
      <c r="G270" s="83"/>
      <c r="H270" s="86">
        <v>3</v>
      </c>
      <c r="I270" s="99"/>
      <c r="J270" s="98" t="s">
        <v>3245</v>
      </c>
      <c r="K270" s="89" t="s">
        <v>277</v>
      </c>
      <c r="L270" s="89" t="s">
        <v>276</v>
      </c>
      <c r="M270" s="89" t="s">
        <v>18</v>
      </c>
      <c r="N270" s="114">
        <v>42859</v>
      </c>
      <c r="O270" s="102" t="s">
        <v>272</v>
      </c>
      <c r="P270" s="114" t="s">
        <v>273</v>
      </c>
      <c r="Q270" s="115" t="s">
        <v>274</v>
      </c>
      <c r="R270" s="114" t="s">
        <v>275</v>
      </c>
      <c r="S270" s="87">
        <v>40161505</v>
      </c>
      <c r="T270" s="122" t="s">
        <v>4996</v>
      </c>
      <c r="U270" s="121">
        <v>10076333607862</v>
      </c>
      <c r="V270" s="123">
        <v>0.65000453597024399</v>
      </c>
    </row>
    <row r="271" spans="1:22">
      <c r="A271" s="87" t="s">
        <v>19</v>
      </c>
      <c r="B271" s="118" t="s">
        <v>664</v>
      </c>
      <c r="C271" s="116" t="s">
        <v>1861</v>
      </c>
      <c r="D271" s="116" t="s">
        <v>918</v>
      </c>
      <c r="E271" s="88">
        <v>288.95</v>
      </c>
      <c r="F271" s="116" t="s">
        <v>1018</v>
      </c>
      <c r="G271" s="83"/>
      <c r="H271" s="86">
        <v>3</v>
      </c>
      <c r="I271" s="99"/>
      <c r="J271" s="98" t="s">
        <v>1093</v>
      </c>
      <c r="K271" s="89" t="s">
        <v>1766</v>
      </c>
      <c r="L271" s="89" t="s">
        <v>18</v>
      </c>
      <c r="M271" s="89" t="s">
        <v>1225</v>
      </c>
      <c r="N271" s="114">
        <v>46873</v>
      </c>
      <c r="O271" s="102" t="s">
        <v>4535</v>
      </c>
      <c r="P271" s="114" t="s">
        <v>1595</v>
      </c>
      <c r="Q271" s="115" t="s">
        <v>1352</v>
      </c>
      <c r="R271" s="114" t="s">
        <v>1470</v>
      </c>
      <c r="S271" s="87">
        <v>40161505</v>
      </c>
      <c r="T271" s="122" t="s">
        <v>4997</v>
      </c>
      <c r="U271" s="121" t="s">
        <v>4998</v>
      </c>
      <c r="V271" s="123">
        <v>0.30254921527714779</v>
      </c>
    </row>
    <row r="272" spans="1:22">
      <c r="A272" s="87" t="s">
        <v>19</v>
      </c>
      <c r="B272" s="118" t="s">
        <v>610</v>
      </c>
      <c r="C272" s="116" t="s">
        <v>1860</v>
      </c>
      <c r="D272" s="116" t="s">
        <v>866</v>
      </c>
      <c r="E272" s="88">
        <v>190.65</v>
      </c>
      <c r="F272" s="116" t="s">
        <v>1018</v>
      </c>
      <c r="G272" s="83"/>
      <c r="H272" s="86">
        <v>3</v>
      </c>
      <c r="I272" s="99"/>
      <c r="J272" s="98" t="s">
        <v>1062</v>
      </c>
      <c r="K272" s="89" t="s">
        <v>1739</v>
      </c>
      <c r="L272" s="89" t="s">
        <v>18</v>
      </c>
      <c r="M272" s="89" t="s">
        <v>1193</v>
      </c>
      <c r="N272" s="114">
        <v>46804</v>
      </c>
      <c r="O272" s="102" t="s">
        <v>4536</v>
      </c>
      <c r="P272" s="114" t="s">
        <v>1562</v>
      </c>
      <c r="Q272" s="115" t="s">
        <v>1319</v>
      </c>
      <c r="R272" s="114" t="s">
        <v>1436</v>
      </c>
      <c r="S272" s="87">
        <v>40161505</v>
      </c>
      <c r="T272" s="122" t="s">
        <v>4999</v>
      </c>
      <c r="U272" s="121" t="s">
        <v>5000</v>
      </c>
      <c r="V272" s="123">
        <v>0.37784632132813206</v>
      </c>
    </row>
    <row r="273" spans="1:22">
      <c r="A273" s="87" t="s">
        <v>19</v>
      </c>
      <c r="B273" s="118" t="s">
        <v>2021</v>
      </c>
      <c r="C273" s="116" t="s">
        <v>1862</v>
      </c>
      <c r="D273" s="103" t="s">
        <v>2216</v>
      </c>
      <c r="E273" s="88">
        <v>330.02</v>
      </c>
      <c r="F273" s="116" t="s">
        <v>1018</v>
      </c>
      <c r="G273" s="85"/>
      <c r="H273" s="86">
        <v>3</v>
      </c>
      <c r="I273" s="99"/>
      <c r="J273" s="98" t="s">
        <v>3047</v>
      </c>
      <c r="K273" s="114" t="s">
        <v>2456</v>
      </c>
      <c r="L273" s="89" t="s">
        <v>3301</v>
      </c>
      <c r="M273" s="89" t="s">
        <v>18</v>
      </c>
      <c r="N273" s="114">
        <v>42164</v>
      </c>
      <c r="O273" s="102" t="s">
        <v>2660</v>
      </c>
      <c r="P273" s="114" t="s">
        <v>2815</v>
      </c>
      <c r="Q273" s="115" t="s">
        <v>18</v>
      </c>
      <c r="R273" s="114" t="s">
        <v>18</v>
      </c>
      <c r="S273" s="87">
        <v>40161505</v>
      </c>
      <c r="T273" s="122" t="s">
        <v>5358</v>
      </c>
      <c r="U273" s="121" t="s">
        <v>5359</v>
      </c>
      <c r="V273" s="123">
        <v>0.4232060237684841</v>
      </c>
    </row>
    <row r="274" spans="1:22">
      <c r="A274" s="87" t="s">
        <v>19</v>
      </c>
      <c r="B274" s="118" t="s">
        <v>2020</v>
      </c>
      <c r="C274" s="116" t="s">
        <v>1862</v>
      </c>
      <c r="D274" s="103" t="s">
        <v>2215</v>
      </c>
      <c r="E274" s="88">
        <v>279.79000000000002</v>
      </c>
      <c r="F274" s="116" t="s">
        <v>1018</v>
      </c>
      <c r="G274" s="85"/>
      <c r="H274" s="86">
        <v>3</v>
      </c>
      <c r="I274" s="99"/>
      <c r="J274" s="98" t="s">
        <v>2340</v>
      </c>
      <c r="K274" s="114">
        <v>22679620</v>
      </c>
      <c r="L274" s="89" t="s">
        <v>18</v>
      </c>
      <c r="M274" s="89" t="s">
        <v>18</v>
      </c>
      <c r="N274" s="114">
        <v>46887</v>
      </c>
      <c r="O274" s="102" t="s">
        <v>2659</v>
      </c>
      <c r="P274" s="114" t="s">
        <v>2814</v>
      </c>
      <c r="Q274" s="115" t="s">
        <v>18</v>
      </c>
      <c r="R274" s="114" t="s">
        <v>18</v>
      </c>
      <c r="S274" s="87">
        <v>40161505</v>
      </c>
      <c r="T274" s="122" t="s">
        <v>5428</v>
      </c>
      <c r="U274" s="121" t="s">
        <v>5429</v>
      </c>
      <c r="V274" s="123">
        <v>0.39326862015785174</v>
      </c>
    </row>
    <row r="275" spans="1:22">
      <c r="A275" s="87" t="s">
        <v>19</v>
      </c>
      <c r="B275" s="118" t="s">
        <v>2019</v>
      </c>
      <c r="C275" s="116" t="s">
        <v>1862</v>
      </c>
      <c r="D275" s="103" t="s">
        <v>2214</v>
      </c>
      <c r="E275" s="88">
        <v>331.17</v>
      </c>
      <c r="F275" s="116" t="s">
        <v>1018</v>
      </c>
      <c r="G275" s="85" t="s">
        <v>3311</v>
      </c>
      <c r="H275" s="86">
        <v>3</v>
      </c>
      <c r="I275" s="99"/>
      <c r="J275" s="98" t="s">
        <v>3048</v>
      </c>
      <c r="K275" s="114">
        <v>6040941304</v>
      </c>
      <c r="L275" s="89" t="s">
        <v>2528</v>
      </c>
      <c r="M275" s="89" t="s">
        <v>18</v>
      </c>
      <c r="N275" s="114">
        <v>42525</v>
      </c>
      <c r="O275" s="102" t="s">
        <v>2658</v>
      </c>
      <c r="P275" s="114" t="s">
        <v>2813</v>
      </c>
      <c r="Q275" s="115" t="s">
        <v>2902</v>
      </c>
      <c r="R275" s="114" t="s">
        <v>3001</v>
      </c>
      <c r="S275" s="87">
        <v>40161505</v>
      </c>
      <c r="T275" s="122" t="s">
        <v>5430</v>
      </c>
      <c r="U275" s="121" t="s">
        <v>5431</v>
      </c>
      <c r="V275" s="123">
        <v>0.46856572620883602</v>
      </c>
    </row>
    <row r="276" spans="1:22">
      <c r="A276" s="87" t="s">
        <v>19</v>
      </c>
      <c r="B276" s="118" t="s">
        <v>2018</v>
      </c>
      <c r="C276" s="116" t="s">
        <v>1862</v>
      </c>
      <c r="D276" s="103" t="s">
        <v>2213</v>
      </c>
      <c r="E276" s="88">
        <v>240.51</v>
      </c>
      <c r="F276" s="116" t="s">
        <v>1018</v>
      </c>
      <c r="G276" s="85"/>
      <c r="H276" s="86">
        <v>3</v>
      </c>
      <c r="I276" s="99"/>
      <c r="J276" s="98" t="s">
        <v>3133</v>
      </c>
      <c r="K276" s="114" t="s">
        <v>2455</v>
      </c>
      <c r="L276" s="89" t="s">
        <v>18</v>
      </c>
      <c r="M276" s="89" t="s">
        <v>18</v>
      </c>
      <c r="N276" s="114">
        <v>46814</v>
      </c>
      <c r="O276" s="102" t="s">
        <v>2657</v>
      </c>
      <c r="P276" s="114" t="s">
        <v>1585</v>
      </c>
      <c r="Q276" s="115" t="s">
        <v>1342</v>
      </c>
      <c r="R276" s="114" t="s">
        <v>1460</v>
      </c>
      <c r="S276" s="87">
        <v>40161505</v>
      </c>
      <c r="T276" s="122" t="s">
        <v>5434</v>
      </c>
      <c r="U276" s="121" t="s">
        <v>5435</v>
      </c>
      <c r="V276" s="123">
        <v>0.37784632132813206</v>
      </c>
    </row>
    <row r="277" spans="1:22">
      <c r="A277" s="87" t="s">
        <v>19</v>
      </c>
      <c r="B277" s="118" t="s">
        <v>531</v>
      </c>
      <c r="C277" s="116" t="s">
        <v>1860</v>
      </c>
      <c r="D277" s="116" t="s">
        <v>793</v>
      </c>
      <c r="E277" s="88">
        <v>204.69</v>
      </c>
      <c r="F277" s="116" t="s">
        <v>1018</v>
      </c>
      <c r="G277" s="83"/>
      <c r="H277" s="86">
        <v>3</v>
      </c>
      <c r="I277" s="99"/>
      <c r="J277" s="98" t="s">
        <v>1023</v>
      </c>
      <c r="K277" s="89" t="s">
        <v>1705</v>
      </c>
      <c r="L277" s="89" t="s">
        <v>18</v>
      </c>
      <c r="M277" s="89" t="s">
        <v>1149</v>
      </c>
      <c r="N277" s="114">
        <v>42725</v>
      </c>
      <c r="O277" s="102" t="s">
        <v>4537</v>
      </c>
      <c r="P277" s="114" t="s">
        <v>1521</v>
      </c>
      <c r="Q277" s="115" t="s">
        <v>1279</v>
      </c>
      <c r="R277" s="114" t="s">
        <v>1396</v>
      </c>
      <c r="S277" s="87">
        <v>40161505</v>
      </c>
      <c r="T277" s="122" t="s">
        <v>5001</v>
      </c>
      <c r="U277" s="121" t="s">
        <v>5002</v>
      </c>
      <c r="V277" s="123">
        <v>0.5747074299192596</v>
      </c>
    </row>
    <row r="278" spans="1:22">
      <c r="A278" s="87" t="s">
        <v>19</v>
      </c>
      <c r="B278" s="118" t="s">
        <v>557</v>
      </c>
      <c r="C278" s="116" t="s">
        <v>1861</v>
      </c>
      <c r="D278" s="116" t="s">
        <v>817</v>
      </c>
      <c r="E278" s="88">
        <v>129.46</v>
      </c>
      <c r="F278" s="116" t="s">
        <v>1018</v>
      </c>
      <c r="G278" s="83"/>
      <c r="H278" s="86">
        <v>3</v>
      </c>
      <c r="I278" s="99"/>
      <c r="J278" s="98" t="s">
        <v>1035</v>
      </c>
      <c r="K278" s="89" t="s">
        <v>68</v>
      </c>
      <c r="L278" s="89" t="s">
        <v>67</v>
      </c>
      <c r="M278" s="89" t="s">
        <v>18</v>
      </c>
      <c r="N278" s="114">
        <v>42799</v>
      </c>
      <c r="O278" s="102" t="s">
        <v>69</v>
      </c>
      <c r="P278" s="114" t="s">
        <v>4395</v>
      </c>
      <c r="Q278" s="115" t="s">
        <v>18</v>
      </c>
      <c r="R278" s="114" t="s">
        <v>4396</v>
      </c>
      <c r="S278" s="87">
        <v>40161505</v>
      </c>
      <c r="T278" s="122" t="s">
        <v>5003</v>
      </c>
      <c r="U278" s="121" t="s">
        <v>5004</v>
      </c>
      <c r="V278" s="123">
        <v>0.25718951283679575</v>
      </c>
    </row>
    <row r="279" spans="1:22">
      <c r="A279" s="87" t="s">
        <v>19</v>
      </c>
      <c r="B279" s="118" t="s">
        <v>2017</v>
      </c>
      <c r="C279" s="116" t="s">
        <v>1862</v>
      </c>
      <c r="D279" s="103" t="s">
        <v>2212</v>
      </c>
      <c r="E279" s="88">
        <v>252.53</v>
      </c>
      <c r="F279" s="116" t="s">
        <v>1018</v>
      </c>
      <c r="G279" s="85"/>
      <c r="H279" s="86">
        <v>3</v>
      </c>
      <c r="I279" s="99"/>
      <c r="J279" s="98" t="s">
        <v>3049</v>
      </c>
      <c r="K279" s="114" t="s">
        <v>2454</v>
      </c>
      <c r="L279" s="89" t="s">
        <v>18</v>
      </c>
      <c r="M279" s="89" t="s">
        <v>18</v>
      </c>
      <c r="N279" s="114">
        <v>46493</v>
      </c>
      <c r="O279" s="102" t="s">
        <v>2656</v>
      </c>
      <c r="P279" s="114" t="s">
        <v>2812</v>
      </c>
      <c r="Q279" s="115" t="s">
        <v>18</v>
      </c>
      <c r="R279" s="114" t="s">
        <v>18</v>
      </c>
      <c r="S279" s="87">
        <v>40161505</v>
      </c>
      <c r="T279" s="122" t="s">
        <v>5436</v>
      </c>
      <c r="U279" s="121" t="s">
        <v>5437</v>
      </c>
      <c r="V279" s="123">
        <v>0.27215821464211193</v>
      </c>
    </row>
    <row r="280" spans="1:22">
      <c r="A280" s="87" t="s">
        <v>19</v>
      </c>
      <c r="B280" s="118" t="s">
        <v>2016</v>
      </c>
      <c r="C280" s="116" t="s">
        <v>1862</v>
      </c>
      <c r="D280" s="103" t="s">
        <v>2211</v>
      </c>
      <c r="E280" s="88">
        <v>224.26</v>
      </c>
      <c r="F280" s="116" t="s">
        <v>1018</v>
      </c>
      <c r="G280" s="85"/>
      <c r="H280" s="86">
        <v>3</v>
      </c>
      <c r="I280" s="99"/>
      <c r="J280" s="98" t="s">
        <v>3050</v>
      </c>
      <c r="K280" s="114">
        <v>9454647</v>
      </c>
      <c r="L280" s="89" t="s">
        <v>2527</v>
      </c>
      <c r="M280" s="89" t="s">
        <v>18</v>
      </c>
      <c r="N280" s="114">
        <v>42412</v>
      </c>
      <c r="O280" s="102" t="s">
        <v>2655</v>
      </c>
      <c r="P280" s="114" t="s">
        <v>2811</v>
      </c>
      <c r="Q280" s="115" t="s">
        <v>2901</v>
      </c>
      <c r="R280" s="114" t="s">
        <v>3000</v>
      </c>
      <c r="S280" s="87">
        <v>40161505</v>
      </c>
      <c r="T280" s="122" t="s">
        <v>5440</v>
      </c>
      <c r="U280" s="121" t="s">
        <v>5441</v>
      </c>
      <c r="V280" s="123">
        <v>0.49895672684387193</v>
      </c>
    </row>
    <row r="281" spans="1:22">
      <c r="A281" s="87" t="s">
        <v>19</v>
      </c>
      <c r="B281" s="118" t="s">
        <v>1918</v>
      </c>
      <c r="C281" s="116" t="s">
        <v>1862</v>
      </c>
      <c r="D281" s="103" t="s">
        <v>2116</v>
      </c>
      <c r="E281" s="88">
        <v>371.69</v>
      </c>
      <c r="F281" s="116" t="s">
        <v>1018</v>
      </c>
      <c r="G281" s="85"/>
      <c r="H281" s="86">
        <v>3</v>
      </c>
      <c r="I281" s="99"/>
      <c r="J281" s="98" t="s">
        <v>2297</v>
      </c>
      <c r="K281" s="114" t="s">
        <v>2395</v>
      </c>
      <c r="L281" s="89" t="s">
        <v>18</v>
      </c>
      <c r="M281" s="89" t="s">
        <v>18</v>
      </c>
      <c r="N281" s="114">
        <v>42086</v>
      </c>
      <c r="O281" s="102" t="s">
        <v>18</v>
      </c>
      <c r="P281" s="114" t="s">
        <v>2733</v>
      </c>
      <c r="Q281" s="115" t="s">
        <v>18</v>
      </c>
      <c r="R281" s="114" t="s">
        <v>18</v>
      </c>
      <c r="S281" s="87">
        <v>40161505</v>
      </c>
      <c r="T281" s="122" t="s">
        <v>5442</v>
      </c>
      <c r="U281" s="121" t="s">
        <v>5443</v>
      </c>
      <c r="V281" s="123">
        <v>0.37784632132813206</v>
      </c>
    </row>
    <row r="282" spans="1:22">
      <c r="A282" s="87" t="s">
        <v>19</v>
      </c>
      <c r="B282" s="118" t="s">
        <v>613</v>
      </c>
      <c r="C282" s="116" t="s">
        <v>1861</v>
      </c>
      <c r="D282" s="116" t="s">
        <v>869</v>
      </c>
      <c r="E282" s="88">
        <v>245.44</v>
      </c>
      <c r="F282" s="116" t="s">
        <v>1018</v>
      </c>
      <c r="G282" s="83"/>
      <c r="H282" s="86">
        <v>3</v>
      </c>
      <c r="I282" s="99"/>
      <c r="J282" s="98" t="s">
        <v>3221</v>
      </c>
      <c r="K282" s="89">
        <v>15036141</v>
      </c>
      <c r="L282" s="89" t="s">
        <v>18</v>
      </c>
      <c r="M282" s="89" t="s">
        <v>1192</v>
      </c>
      <c r="N282" s="114">
        <v>42729</v>
      </c>
      <c r="O282" s="102" t="s">
        <v>4538</v>
      </c>
      <c r="P282" s="114" t="s">
        <v>1561</v>
      </c>
      <c r="Q282" s="115" t="s">
        <v>1318</v>
      </c>
      <c r="R282" s="114" t="s">
        <v>1435</v>
      </c>
      <c r="S282" s="87">
        <v>40161505</v>
      </c>
      <c r="T282" s="122" t="s">
        <v>5007</v>
      </c>
      <c r="U282" s="121" t="s">
        <v>5008</v>
      </c>
      <c r="V282" s="123">
        <v>0.63503583416492781</v>
      </c>
    </row>
    <row r="283" spans="1:22">
      <c r="A283" s="87" t="s">
        <v>19</v>
      </c>
      <c r="B283" s="118" t="s">
        <v>589</v>
      </c>
      <c r="C283" s="116" t="s">
        <v>1861</v>
      </c>
      <c r="D283" s="116" t="s">
        <v>846</v>
      </c>
      <c r="E283" s="88">
        <v>257.26</v>
      </c>
      <c r="F283" s="116" t="s">
        <v>1018</v>
      </c>
      <c r="G283" s="83"/>
      <c r="H283" s="86">
        <v>3</v>
      </c>
      <c r="I283" s="99"/>
      <c r="J283" s="98" t="s">
        <v>3134</v>
      </c>
      <c r="K283" s="89" t="s">
        <v>222</v>
      </c>
      <c r="L283" s="89" t="s">
        <v>221</v>
      </c>
      <c r="M283" s="89" t="s">
        <v>18</v>
      </c>
      <c r="N283" s="114">
        <v>46673</v>
      </c>
      <c r="O283" s="102" t="s">
        <v>4539</v>
      </c>
      <c r="P283" s="114" t="s">
        <v>223</v>
      </c>
      <c r="Q283" s="115" t="s">
        <v>224</v>
      </c>
      <c r="R283" s="114" t="s">
        <v>225</v>
      </c>
      <c r="S283" s="87">
        <v>40161505</v>
      </c>
      <c r="T283" s="122" t="s">
        <v>5009</v>
      </c>
      <c r="U283" s="121" t="s">
        <v>5010</v>
      </c>
      <c r="V283" s="123">
        <v>0.24176721400707613</v>
      </c>
    </row>
    <row r="284" spans="1:22">
      <c r="A284" s="87" t="s">
        <v>19</v>
      </c>
      <c r="B284" s="118" t="s">
        <v>595</v>
      </c>
      <c r="C284" s="116" t="s">
        <v>1860</v>
      </c>
      <c r="D284" s="116" t="s">
        <v>852</v>
      </c>
      <c r="E284" s="88">
        <v>267.76</v>
      </c>
      <c r="F284" s="116" t="s">
        <v>1018</v>
      </c>
      <c r="G284" s="83"/>
      <c r="H284" s="86">
        <v>3</v>
      </c>
      <c r="I284" s="99"/>
      <c r="J284" s="98" t="s">
        <v>3178</v>
      </c>
      <c r="K284" s="89">
        <v>22676970</v>
      </c>
      <c r="L284" s="89" t="s">
        <v>18</v>
      </c>
      <c r="M284" s="89" t="s">
        <v>1181</v>
      </c>
      <c r="N284" s="114">
        <v>46902</v>
      </c>
      <c r="O284" s="102" t="s">
        <v>4540</v>
      </c>
      <c r="P284" s="114" t="s">
        <v>1550</v>
      </c>
      <c r="Q284" s="115" t="s">
        <v>1307</v>
      </c>
      <c r="R284" s="114" t="s">
        <v>1425</v>
      </c>
      <c r="S284" s="87">
        <v>40161505</v>
      </c>
      <c r="T284" s="122" t="s">
        <v>5011</v>
      </c>
      <c r="U284" s="121" t="s">
        <v>5012</v>
      </c>
      <c r="V284" s="123">
        <v>0.30254921527714779</v>
      </c>
    </row>
    <row r="285" spans="1:22">
      <c r="A285" s="87" t="s">
        <v>19</v>
      </c>
      <c r="B285" s="118" t="s">
        <v>1917</v>
      </c>
      <c r="C285" s="116" t="s">
        <v>1862</v>
      </c>
      <c r="D285" s="103" t="s">
        <v>2115</v>
      </c>
      <c r="E285" s="88">
        <v>285.64999999999998</v>
      </c>
      <c r="F285" s="116" t="s">
        <v>1018</v>
      </c>
      <c r="G285" s="85"/>
      <c r="H285" s="86">
        <v>3</v>
      </c>
      <c r="I285" s="99"/>
      <c r="J285" s="98" t="s">
        <v>2296</v>
      </c>
      <c r="K285" s="114" t="s">
        <v>2394</v>
      </c>
      <c r="L285" s="89" t="s">
        <v>3302</v>
      </c>
      <c r="M285" s="89" t="s">
        <v>18</v>
      </c>
      <c r="N285" s="114">
        <v>46340</v>
      </c>
      <c r="O285" s="102" t="s">
        <v>2593</v>
      </c>
      <c r="P285" s="114" t="s">
        <v>2732</v>
      </c>
      <c r="Q285" s="115" t="s">
        <v>18</v>
      </c>
      <c r="R285" s="114" t="s">
        <v>2944</v>
      </c>
      <c r="S285" s="87">
        <v>40161505</v>
      </c>
      <c r="T285" s="122" t="s">
        <v>5444</v>
      </c>
      <c r="U285" s="121" t="s">
        <v>5445</v>
      </c>
      <c r="V285" s="123">
        <v>0.25718951283679575</v>
      </c>
    </row>
    <row r="286" spans="1:22">
      <c r="A286" s="87" t="s">
        <v>19</v>
      </c>
      <c r="B286" s="118" t="s">
        <v>636</v>
      </c>
      <c r="C286" s="116" t="s">
        <v>1861</v>
      </c>
      <c r="D286" s="116" t="s">
        <v>890</v>
      </c>
      <c r="E286" s="88">
        <v>163.46</v>
      </c>
      <c r="F286" s="116" t="s">
        <v>1018</v>
      </c>
      <c r="G286" s="83"/>
      <c r="H286" s="86">
        <v>3</v>
      </c>
      <c r="I286" s="99"/>
      <c r="J286" s="98" t="s">
        <v>1077</v>
      </c>
      <c r="K286" s="89" t="s">
        <v>1751</v>
      </c>
      <c r="L286" s="89" t="s">
        <v>18</v>
      </c>
      <c r="M286" s="89" t="s">
        <v>1199</v>
      </c>
      <c r="N286" s="114">
        <v>46674</v>
      </c>
      <c r="O286" s="102" t="s">
        <v>18</v>
      </c>
      <c r="P286" s="114" t="s">
        <v>5933</v>
      </c>
      <c r="Q286" s="115" t="s">
        <v>1325</v>
      </c>
      <c r="R286" s="114" t="s">
        <v>1443</v>
      </c>
      <c r="S286" s="87">
        <v>40161505</v>
      </c>
      <c r="T286" s="122" t="s">
        <v>5013</v>
      </c>
      <c r="U286" s="121" t="s">
        <v>5014</v>
      </c>
      <c r="V286" s="123">
        <v>0.26444706522725209</v>
      </c>
    </row>
    <row r="287" spans="1:22">
      <c r="A287" s="87" t="s">
        <v>19</v>
      </c>
      <c r="B287" s="118" t="s">
        <v>561</v>
      </c>
      <c r="C287" s="116" t="s">
        <v>1860</v>
      </c>
      <c r="D287" s="116" t="s">
        <v>820</v>
      </c>
      <c r="E287" s="88">
        <v>153.25</v>
      </c>
      <c r="F287" s="116" t="s">
        <v>1018</v>
      </c>
      <c r="G287" s="83"/>
      <c r="H287" s="86">
        <v>3</v>
      </c>
      <c r="I287" s="99"/>
      <c r="J287" s="98" t="s">
        <v>1038</v>
      </c>
      <c r="K287" s="89" t="s">
        <v>1725</v>
      </c>
      <c r="L287" s="89" t="s">
        <v>1162</v>
      </c>
      <c r="M287" s="89" t="s">
        <v>18</v>
      </c>
      <c r="N287" s="114">
        <v>42329</v>
      </c>
      <c r="O287" s="102" t="s">
        <v>18</v>
      </c>
      <c r="P287" s="114" t="s">
        <v>202</v>
      </c>
      <c r="Q287" s="115" t="s">
        <v>203</v>
      </c>
      <c r="R287" s="114" t="s">
        <v>204</v>
      </c>
      <c r="S287" s="87">
        <v>40161505</v>
      </c>
      <c r="T287" s="122" t="s">
        <v>5015</v>
      </c>
      <c r="U287" s="121" t="s">
        <v>5016</v>
      </c>
      <c r="V287" s="123">
        <v>0.3855574707429919</v>
      </c>
    </row>
    <row r="288" spans="1:22">
      <c r="A288" s="87" t="s">
        <v>19</v>
      </c>
      <c r="B288" s="118" t="s">
        <v>751</v>
      </c>
      <c r="C288" s="116" t="s">
        <v>1862</v>
      </c>
      <c r="D288" s="116" t="s">
        <v>1002</v>
      </c>
      <c r="E288" s="88">
        <v>322.89999999999998</v>
      </c>
      <c r="F288" s="116" t="s">
        <v>1018</v>
      </c>
      <c r="G288" s="83"/>
      <c r="H288" s="86">
        <v>3</v>
      </c>
      <c r="I288" s="99"/>
      <c r="J288" s="98" t="s">
        <v>1130</v>
      </c>
      <c r="K288" s="89" t="s">
        <v>1723</v>
      </c>
      <c r="L288" s="89" t="s">
        <v>1832</v>
      </c>
      <c r="M288" s="89" t="s">
        <v>18</v>
      </c>
      <c r="N288" s="89">
        <v>42369</v>
      </c>
      <c r="O288" s="102" t="s">
        <v>5934</v>
      </c>
      <c r="P288" s="114" t="s">
        <v>1654</v>
      </c>
      <c r="Q288" s="115" t="s">
        <v>5935</v>
      </c>
      <c r="R288" s="89" t="s">
        <v>1515</v>
      </c>
      <c r="S288" s="87">
        <v>40161505</v>
      </c>
      <c r="T288" s="122" t="s">
        <v>5017</v>
      </c>
      <c r="U288" s="121" t="s">
        <v>5018</v>
      </c>
      <c r="V288" s="123">
        <v>0.62006713235961164</v>
      </c>
    </row>
    <row r="289" spans="1:22">
      <c r="A289" s="87" t="s">
        <v>19</v>
      </c>
      <c r="B289" s="118" t="s">
        <v>644</v>
      </c>
      <c r="C289" s="116" t="s">
        <v>1861</v>
      </c>
      <c r="D289" s="116" t="s">
        <v>898</v>
      </c>
      <c r="E289" s="88">
        <v>265.43</v>
      </c>
      <c r="F289" s="116" t="s">
        <v>1018</v>
      </c>
      <c r="G289" s="83"/>
      <c r="H289" s="86">
        <v>3</v>
      </c>
      <c r="I289" s="99"/>
      <c r="J289" s="98" t="s">
        <v>1079</v>
      </c>
      <c r="K289" s="89" t="s">
        <v>6101</v>
      </c>
      <c r="L289" s="89" t="s">
        <v>18</v>
      </c>
      <c r="M289" s="89" t="s">
        <v>1207</v>
      </c>
      <c r="N289" s="114">
        <v>46802</v>
      </c>
      <c r="O289" s="102" t="s">
        <v>4541</v>
      </c>
      <c r="P289" s="114" t="s">
        <v>1577</v>
      </c>
      <c r="Q289" s="115" t="s">
        <v>1332</v>
      </c>
      <c r="R289" s="114" t="s">
        <v>1451</v>
      </c>
      <c r="S289" s="87">
        <v>40161505</v>
      </c>
      <c r="T289" s="122" t="s">
        <v>5019</v>
      </c>
      <c r="U289" s="121" t="s">
        <v>5020</v>
      </c>
      <c r="V289" s="123">
        <v>0.39326862015785174</v>
      </c>
    </row>
    <row r="290" spans="1:22">
      <c r="A290" s="87" t="s">
        <v>19</v>
      </c>
      <c r="B290" s="118" t="s">
        <v>577</v>
      </c>
      <c r="C290" s="116" t="s">
        <v>1861</v>
      </c>
      <c r="D290" s="116" t="s">
        <v>834</v>
      </c>
      <c r="E290" s="88">
        <v>190.48</v>
      </c>
      <c r="F290" s="116" t="s">
        <v>1018</v>
      </c>
      <c r="G290" s="83"/>
      <c r="H290" s="86">
        <v>3</v>
      </c>
      <c r="I290" s="99"/>
      <c r="J290" s="98" t="s">
        <v>3246</v>
      </c>
      <c r="K290" s="89" t="s">
        <v>1731</v>
      </c>
      <c r="L290" s="89" t="s">
        <v>18</v>
      </c>
      <c r="M290" s="89" t="s">
        <v>1173</v>
      </c>
      <c r="N290" s="114">
        <v>42564</v>
      </c>
      <c r="O290" s="102" t="s">
        <v>18</v>
      </c>
      <c r="P290" s="114" t="s">
        <v>1543</v>
      </c>
      <c r="Q290" s="115" t="s">
        <v>1301</v>
      </c>
      <c r="R290" s="114" t="s">
        <v>1418</v>
      </c>
      <c r="S290" s="87">
        <v>40161505</v>
      </c>
      <c r="T290" s="122" t="s">
        <v>5021</v>
      </c>
      <c r="U290" s="121" t="s">
        <v>5022</v>
      </c>
      <c r="V290" s="123">
        <v>0.29483806586228795</v>
      </c>
    </row>
    <row r="291" spans="1:22">
      <c r="A291" s="87" t="s">
        <v>19</v>
      </c>
      <c r="B291" s="118" t="s">
        <v>2015</v>
      </c>
      <c r="C291" s="116" t="s">
        <v>1862</v>
      </c>
      <c r="D291" s="103" t="s">
        <v>2210</v>
      </c>
      <c r="E291" s="88">
        <v>397.47</v>
      </c>
      <c r="F291" s="116" t="s">
        <v>1018</v>
      </c>
      <c r="G291" s="85"/>
      <c r="H291" s="86">
        <v>3</v>
      </c>
      <c r="I291" s="99"/>
      <c r="J291" s="98" t="s">
        <v>2339</v>
      </c>
      <c r="K291" s="114" t="s">
        <v>2453</v>
      </c>
      <c r="L291" s="89" t="s">
        <v>2526</v>
      </c>
      <c r="M291" s="89" t="s">
        <v>18</v>
      </c>
      <c r="N291" s="114">
        <v>42749</v>
      </c>
      <c r="O291" s="102" t="s">
        <v>2654</v>
      </c>
      <c r="P291" s="114" t="s">
        <v>2810</v>
      </c>
      <c r="Q291" s="115" t="s">
        <v>18</v>
      </c>
      <c r="R291" s="114" t="s">
        <v>2999</v>
      </c>
      <c r="S291" s="87">
        <v>40161505</v>
      </c>
      <c r="T291" s="122" t="s">
        <v>5446</v>
      </c>
      <c r="U291" s="121" t="s">
        <v>5447</v>
      </c>
      <c r="V291" s="123">
        <v>0.64274698357978766</v>
      </c>
    </row>
    <row r="292" spans="1:22">
      <c r="A292" s="87" t="s">
        <v>19</v>
      </c>
      <c r="B292" s="118" t="s">
        <v>2014</v>
      </c>
      <c r="C292" s="116" t="s">
        <v>1862</v>
      </c>
      <c r="D292" s="103" t="s">
        <v>2209</v>
      </c>
      <c r="E292" s="88">
        <v>273.41000000000003</v>
      </c>
      <c r="F292" s="116" t="s">
        <v>1018</v>
      </c>
      <c r="G292" s="85"/>
      <c r="H292" s="86">
        <v>3</v>
      </c>
      <c r="I292" s="99"/>
      <c r="J292" s="98" t="s">
        <v>3051</v>
      </c>
      <c r="K292" s="114" t="s">
        <v>2452</v>
      </c>
      <c r="L292" s="89" t="s">
        <v>2525</v>
      </c>
      <c r="M292" s="89" t="s">
        <v>18</v>
      </c>
      <c r="N292" s="114">
        <v>42825</v>
      </c>
      <c r="O292" s="102" t="s">
        <v>2653</v>
      </c>
      <c r="P292" s="114" t="s">
        <v>2809</v>
      </c>
      <c r="Q292" s="115" t="s">
        <v>18</v>
      </c>
      <c r="R292" s="114" t="s">
        <v>2998</v>
      </c>
      <c r="S292" s="87">
        <v>40161505</v>
      </c>
      <c r="T292" s="122" t="s">
        <v>5448</v>
      </c>
      <c r="U292" s="121" t="s">
        <v>5449</v>
      </c>
      <c r="V292" s="123">
        <v>0.4839880250385557</v>
      </c>
    </row>
    <row r="293" spans="1:22">
      <c r="A293" s="87" t="s">
        <v>19</v>
      </c>
      <c r="B293" s="118" t="s">
        <v>2013</v>
      </c>
      <c r="C293" s="116" t="s">
        <v>1862</v>
      </c>
      <c r="D293" s="103" t="s">
        <v>2208</v>
      </c>
      <c r="E293" s="88">
        <v>210.24</v>
      </c>
      <c r="F293" s="116" t="s">
        <v>1018</v>
      </c>
      <c r="G293" s="85"/>
      <c r="H293" s="86">
        <v>3</v>
      </c>
      <c r="I293" s="99"/>
      <c r="J293" s="98" t="s">
        <v>3052</v>
      </c>
      <c r="K293" s="114">
        <v>90571362</v>
      </c>
      <c r="L293" s="89" t="s">
        <v>18</v>
      </c>
      <c r="M293" s="89" t="s">
        <v>18</v>
      </c>
      <c r="N293" s="114">
        <v>42891</v>
      </c>
      <c r="O293" s="102" t="s">
        <v>2652</v>
      </c>
      <c r="P293" s="114" t="s">
        <v>2808</v>
      </c>
      <c r="Q293" s="115" t="s">
        <v>18</v>
      </c>
      <c r="R293" s="114" t="s">
        <v>2997</v>
      </c>
      <c r="S293" s="87">
        <v>40161505</v>
      </c>
      <c r="T293" s="122" t="s">
        <v>5450</v>
      </c>
      <c r="U293" s="121" t="s">
        <v>5451</v>
      </c>
      <c r="V293" s="123">
        <v>0.39326862015785174</v>
      </c>
    </row>
    <row r="294" spans="1:22">
      <c r="A294" s="87" t="s">
        <v>19</v>
      </c>
      <c r="B294" s="118" t="s">
        <v>2012</v>
      </c>
      <c r="C294" s="116" t="s">
        <v>1862</v>
      </c>
      <c r="D294" s="103" t="s">
        <v>2207</v>
      </c>
      <c r="E294" s="88">
        <v>179.12</v>
      </c>
      <c r="F294" s="116" t="s">
        <v>1018</v>
      </c>
      <c r="G294" s="85"/>
      <c r="H294" s="86">
        <v>3</v>
      </c>
      <c r="I294" s="99"/>
      <c r="J294" s="98" t="s">
        <v>3179</v>
      </c>
      <c r="K294" s="114">
        <v>25096932</v>
      </c>
      <c r="L294" s="89" t="s">
        <v>18</v>
      </c>
      <c r="M294" s="89" t="s">
        <v>18</v>
      </c>
      <c r="N294" s="114">
        <v>46153</v>
      </c>
      <c r="O294" s="102" t="s">
        <v>2651</v>
      </c>
      <c r="P294" s="114" t="s">
        <v>2807</v>
      </c>
      <c r="Q294" s="115" t="s">
        <v>2900</v>
      </c>
      <c r="R294" s="114" t="s">
        <v>2996</v>
      </c>
      <c r="S294" s="87">
        <v>40161505</v>
      </c>
      <c r="T294" s="122" t="s">
        <v>5454</v>
      </c>
      <c r="U294" s="121" t="s">
        <v>5455</v>
      </c>
      <c r="V294" s="123">
        <v>0.39145423206023766</v>
      </c>
    </row>
    <row r="295" spans="1:22">
      <c r="A295" s="87" t="s">
        <v>19</v>
      </c>
      <c r="B295" s="118" t="s">
        <v>543</v>
      </c>
      <c r="C295" s="116" t="s">
        <v>1860</v>
      </c>
      <c r="D295" s="116" t="s">
        <v>804</v>
      </c>
      <c r="E295" s="88">
        <v>148.13999999999999</v>
      </c>
      <c r="F295" s="116" t="s">
        <v>1018</v>
      </c>
      <c r="G295" s="83"/>
      <c r="H295" s="86">
        <v>3</v>
      </c>
      <c r="I295" s="99"/>
      <c r="J295" s="98" t="s">
        <v>1029</v>
      </c>
      <c r="K295" s="89" t="s">
        <v>1709</v>
      </c>
      <c r="L295" s="89" t="s">
        <v>18</v>
      </c>
      <c r="M295" s="89" t="s">
        <v>1156</v>
      </c>
      <c r="N295" s="114">
        <v>42385</v>
      </c>
      <c r="O295" s="102" t="s">
        <v>18</v>
      </c>
      <c r="P295" s="114" t="s">
        <v>1528</v>
      </c>
      <c r="Q295" s="115" t="s">
        <v>1287</v>
      </c>
      <c r="R295" s="114" t="s">
        <v>1404</v>
      </c>
      <c r="S295" s="87">
        <v>40161505</v>
      </c>
      <c r="T295" s="122" t="s">
        <v>5023</v>
      </c>
      <c r="U295" s="121" t="s">
        <v>5024</v>
      </c>
      <c r="V295" s="123">
        <v>0.37784632132813206</v>
      </c>
    </row>
    <row r="296" spans="1:22">
      <c r="A296" s="87" t="s">
        <v>19</v>
      </c>
      <c r="B296" s="118" t="s">
        <v>2011</v>
      </c>
      <c r="C296" s="116" t="s">
        <v>1861</v>
      </c>
      <c r="D296" s="103" t="s">
        <v>2206</v>
      </c>
      <c r="E296" s="88">
        <v>243.87</v>
      </c>
      <c r="F296" s="116" t="s">
        <v>1018</v>
      </c>
      <c r="G296" s="85"/>
      <c r="H296" s="86">
        <v>3</v>
      </c>
      <c r="I296" s="99"/>
      <c r="J296" s="98" t="s">
        <v>3135</v>
      </c>
      <c r="K296" s="114">
        <v>1780150040</v>
      </c>
      <c r="L296" s="89" t="s">
        <v>2524</v>
      </c>
      <c r="M296" s="89" t="s">
        <v>18</v>
      </c>
      <c r="N296" s="114">
        <v>42476</v>
      </c>
      <c r="O296" s="102" t="s">
        <v>4542</v>
      </c>
      <c r="P296" s="114" t="s">
        <v>2806</v>
      </c>
      <c r="Q296" s="115" t="s">
        <v>2899</v>
      </c>
      <c r="R296" s="114" t="s">
        <v>2995</v>
      </c>
      <c r="S296" s="87">
        <v>40161505</v>
      </c>
      <c r="T296" s="122" t="s">
        <v>5456</v>
      </c>
      <c r="U296" s="121" t="s">
        <v>5457</v>
      </c>
      <c r="V296" s="123">
        <v>0.39326862015785174</v>
      </c>
    </row>
    <row r="297" spans="1:22">
      <c r="A297" s="87" t="s">
        <v>19</v>
      </c>
      <c r="B297" s="118" t="s">
        <v>2010</v>
      </c>
      <c r="C297" s="116" t="s">
        <v>1862</v>
      </c>
      <c r="D297" s="103" t="s">
        <v>2205</v>
      </c>
      <c r="E297" s="88">
        <v>267.86</v>
      </c>
      <c r="F297" s="116" t="s">
        <v>1018</v>
      </c>
      <c r="G297" s="85"/>
      <c r="H297" s="86">
        <v>3</v>
      </c>
      <c r="I297" s="99"/>
      <c r="J297" s="98" t="s">
        <v>3053</v>
      </c>
      <c r="K297" s="114">
        <v>1780146080</v>
      </c>
      <c r="L297" s="89" t="s">
        <v>18</v>
      </c>
      <c r="M297" s="89" t="s">
        <v>18</v>
      </c>
      <c r="N297" s="114">
        <v>46465</v>
      </c>
      <c r="O297" s="102" t="s">
        <v>2650</v>
      </c>
      <c r="P297" s="114" t="s">
        <v>2805</v>
      </c>
      <c r="Q297" s="115" t="s">
        <v>18</v>
      </c>
      <c r="R297" s="114" t="s">
        <v>18</v>
      </c>
      <c r="S297" s="87">
        <v>40161505</v>
      </c>
      <c r="T297" s="122" t="s">
        <v>5458</v>
      </c>
      <c r="U297" s="121" t="s">
        <v>5459</v>
      </c>
      <c r="V297" s="123">
        <v>0.36287761952281594</v>
      </c>
    </row>
    <row r="298" spans="1:22">
      <c r="A298" s="87" t="s">
        <v>19</v>
      </c>
      <c r="B298" s="118" t="s">
        <v>3449</v>
      </c>
      <c r="C298" s="116" t="s">
        <v>1862</v>
      </c>
      <c r="D298" s="103" t="s">
        <v>3449</v>
      </c>
      <c r="E298" s="88">
        <v>296.54000000000002</v>
      </c>
      <c r="F298" s="116" t="s">
        <v>1018</v>
      </c>
      <c r="G298" s="108"/>
      <c r="H298" s="86">
        <v>3</v>
      </c>
      <c r="I298" s="124"/>
      <c r="J298" s="108" t="s">
        <v>4281</v>
      </c>
      <c r="K298" s="114" t="s">
        <v>3984</v>
      </c>
      <c r="L298" s="89" t="s">
        <v>18</v>
      </c>
      <c r="M298" s="89" t="s">
        <v>18</v>
      </c>
      <c r="N298" s="114">
        <v>46484</v>
      </c>
      <c r="O298" s="102" t="s">
        <v>18</v>
      </c>
      <c r="P298" s="114" t="s">
        <v>3985</v>
      </c>
      <c r="Q298" s="115" t="s">
        <v>3986</v>
      </c>
      <c r="R298" s="114" t="s">
        <v>18</v>
      </c>
      <c r="S298" s="87">
        <v>40161505</v>
      </c>
      <c r="T298" s="122" t="s">
        <v>5528</v>
      </c>
      <c r="U298" s="121">
        <v>10076333132173</v>
      </c>
      <c r="V298" s="123">
        <v>0.37136363636363628</v>
      </c>
    </row>
    <row r="299" spans="1:22">
      <c r="A299" s="87" t="s">
        <v>19</v>
      </c>
      <c r="B299" s="118" t="s">
        <v>529</v>
      </c>
      <c r="C299" s="116" t="s">
        <v>1860</v>
      </c>
      <c r="D299" s="116" t="s">
        <v>791</v>
      </c>
      <c r="E299" s="88">
        <v>195.51</v>
      </c>
      <c r="F299" s="116" t="s">
        <v>1018</v>
      </c>
      <c r="G299" s="83"/>
      <c r="H299" s="86">
        <v>3</v>
      </c>
      <c r="I299" s="99"/>
      <c r="J299" s="98" t="s">
        <v>3247</v>
      </c>
      <c r="K299" s="89" t="s">
        <v>264</v>
      </c>
      <c r="L299" s="89" t="s">
        <v>263</v>
      </c>
      <c r="M299" s="89" t="s">
        <v>18</v>
      </c>
      <c r="N299" s="114">
        <v>42472</v>
      </c>
      <c r="O299" s="102" t="s">
        <v>265</v>
      </c>
      <c r="P299" s="114" t="s">
        <v>6085</v>
      </c>
      <c r="Q299" s="115" t="s">
        <v>266</v>
      </c>
      <c r="R299" s="114" t="s">
        <v>267</v>
      </c>
      <c r="S299" s="87">
        <v>40161505</v>
      </c>
      <c r="T299" s="122" t="s">
        <v>5025</v>
      </c>
      <c r="U299" s="121" t="s">
        <v>5026</v>
      </c>
      <c r="V299" s="123">
        <v>0.40052617254830808</v>
      </c>
    </row>
    <row r="300" spans="1:22">
      <c r="A300" s="87" t="s">
        <v>19</v>
      </c>
      <c r="B300" s="118" t="s">
        <v>2009</v>
      </c>
      <c r="C300" s="116" t="s">
        <v>1862</v>
      </c>
      <c r="D300" s="103" t="s">
        <v>2204</v>
      </c>
      <c r="E300" s="88">
        <v>242.73</v>
      </c>
      <c r="F300" s="116" t="s">
        <v>1018</v>
      </c>
      <c r="G300" s="85"/>
      <c r="H300" s="86">
        <v>3</v>
      </c>
      <c r="I300" s="99"/>
      <c r="J300" s="98" t="s">
        <v>3054</v>
      </c>
      <c r="K300" s="114" t="s">
        <v>2451</v>
      </c>
      <c r="L300" s="89" t="s">
        <v>3303</v>
      </c>
      <c r="M300" s="89" t="s">
        <v>18</v>
      </c>
      <c r="N300" s="114">
        <v>42015</v>
      </c>
      <c r="O300" s="102" t="s">
        <v>2649</v>
      </c>
      <c r="P300" s="114" t="s">
        <v>2804</v>
      </c>
      <c r="Q300" s="115" t="s">
        <v>2898</v>
      </c>
      <c r="R300" s="114" t="s">
        <v>2994</v>
      </c>
      <c r="S300" s="87">
        <v>40161505</v>
      </c>
      <c r="T300" s="122" t="s">
        <v>5460</v>
      </c>
      <c r="U300" s="121" t="s">
        <v>5461</v>
      </c>
      <c r="V300" s="123">
        <v>0.25718951283679575</v>
      </c>
    </row>
    <row r="301" spans="1:22">
      <c r="A301" s="87" t="s">
        <v>19</v>
      </c>
      <c r="B301" s="118" t="s">
        <v>2008</v>
      </c>
      <c r="C301" s="116" t="s">
        <v>1862</v>
      </c>
      <c r="D301" s="103" t="s">
        <v>2203</v>
      </c>
      <c r="E301" s="88">
        <v>242.45</v>
      </c>
      <c r="F301" s="116" t="s">
        <v>1018</v>
      </c>
      <c r="G301" s="85"/>
      <c r="H301" s="86">
        <v>3</v>
      </c>
      <c r="I301" s="99"/>
      <c r="J301" s="98" t="s">
        <v>3055</v>
      </c>
      <c r="K301" s="114" t="s">
        <v>2450</v>
      </c>
      <c r="L301" s="89" t="s">
        <v>3304</v>
      </c>
      <c r="M301" s="89" t="s">
        <v>18</v>
      </c>
      <c r="N301" s="114">
        <v>46462</v>
      </c>
      <c r="O301" s="102" t="s">
        <v>2648</v>
      </c>
      <c r="P301" s="114" t="s">
        <v>2803</v>
      </c>
      <c r="Q301" s="115" t="s">
        <v>5966</v>
      </c>
      <c r="R301" s="114" t="s">
        <v>18</v>
      </c>
      <c r="S301" s="87">
        <v>40161505</v>
      </c>
      <c r="T301" s="122" t="s">
        <v>5462</v>
      </c>
      <c r="U301" s="121" t="s">
        <v>5463</v>
      </c>
      <c r="V301" s="123">
        <v>0.22679851220175995</v>
      </c>
    </row>
    <row r="302" spans="1:22">
      <c r="A302" s="87" t="s">
        <v>19</v>
      </c>
      <c r="B302" s="118" t="s">
        <v>637</v>
      </c>
      <c r="C302" s="116" t="s">
        <v>1861</v>
      </c>
      <c r="D302" s="116" t="s">
        <v>891</v>
      </c>
      <c r="E302" s="88">
        <v>214.92</v>
      </c>
      <c r="F302" s="116" t="s">
        <v>1018</v>
      </c>
      <c r="G302" s="83"/>
      <c r="H302" s="86">
        <v>3</v>
      </c>
      <c r="I302" s="99"/>
      <c r="J302" s="98" t="s">
        <v>1078</v>
      </c>
      <c r="K302" s="89" t="s">
        <v>6087</v>
      </c>
      <c r="L302" s="89" t="s">
        <v>57</v>
      </c>
      <c r="M302" s="89" t="s">
        <v>18</v>
      </c>
      <c r="N302" s="114">
        <v>46215</v>
      </c>
      <c r="O302" s="102" t="s">
        <v>18</v>
      </c>
      <c r="P302" s="114" t="s">
        <v>58</v>
      </c>
      <c r="Q302" s="115" t="s">
        <v>59</v>
      </c>
      <c r="R302" s="114" t="s">
        <v>60</v>
      </c>
      <c r="S302" s="87">
        <v>40161505</v>
      </c>
      <c r="T302" s="122" t="s">
        <v>5027</v>
      </c>
      <c r="U302" s="121" t="s">
        <v>5028</v>
      </c>
      <c r="V302" s="123">
        <v>0.44225709879343189</v>
      </c>
    </row>
    <row r="303" spans="1:22">
      <c r="A303" s="87" t="s">
        <v>19</v>
      </c>
      <c r="B303" s="118" t="s">
        <v>640</v>
      </c>
      <c r="C303" s="116" t="s">
        <v>1861</v>
      </c>
      <c r="D303" s="116" t="s">
        <v>894</v>
      </c>
      <c r="E303" s="88">
        <v>196.93</v>
      </c>
      <c r="F303" s="116" t="s">
        <v>1018</v>
      </c>
      <c r="G303" s="83"/>
      <c r="H303" s="86">
        <v>3</v>
      </c>
      <c r="I303" s="99"/>
      <c r="J303" s="98" t="s">
        <v>3136</v>
      </c>
      <c r="K303" s="89">
        <v>25161977</v>
      </c>
      <c r="L303" s="89" t="s">
        <v>18</v>
      </c>
      <c r="M303" s="89" t="s">
        <v>1198</v>
      </c>
      <c r="N303" s="114">
        <v>46035</v>
      </c>
      <c r="O303" s="102" t="s">
        <v>4543</v>
      </c>
      <c r="P303" s="114" t="s">
        <v>1567</v>
      </c>
      <c r="Q303" s="115" t="s">
        <v>1324</v>
      </c>
      <c r="R303" s="114" t="s">
        <v>1442</v>
      </c>
      <c r="S303" s="87">
        <v>40161505</v>
      </c>
      <c r="T303" s="122" t="s">
        <v>5029</v>
      </c>
      <c r="U303" s="121" t="s">
        <v>5030</v>
      </c>
      <c r="V303" s="123">
        <v>0.51573981674680214</v>
      </c>
    </row>
    <row r="304" spans="1:22">
      <c r="A304" s="87" t="s">
        <v>19</v>
      </c>
      <c r="B304" s="118" t="s">
        <v>591</v>
      </c>
      <c r="C304" s="116" t="s">
        <v>1861</v>
      </c>
      <c r="D304" s="116" t="s">
        <v>848</v>
      </c>
      <c r="E304" s="88">
        <v>235.51</v>
      </c>
      <c r="F304" s="116" t="s">
        <v>1018</v>
      </c>
      <c r="G304" s="83"/>
      <c r="H304" s="86">
        <v>3</v>
      </c>
      <c r="I304" s="99"/>
      <c r="J304" s="98" t="s">
        <v>3137</v>
      </c>
      <c r="K304" s="89">
        <v>25311970</v>
      </c>
      <c r="L304" s="89" t="s">
        <v>18</v>
      </c>
      <c r="M304" s="89" t="s">
        <v>1178</v>
      </c>
      <c r="N304" s="114">
        <v>46195</v>
      </c>
      <c r="O304" s="102" t="s">
        <v>18</v>
      </c>
      <c r="P304" s="114" t="s">
        <v>1547</v>
      </c>
      <c r="Q304" s="115" t="s">
        <v>1305</v>
      </c>
      <c r="R304" s="114" t="s">
        <v>1422</v>
      </c>
      <c r="S304" s="87">
        <v>40161505</v>
      </c>
      <c r="T304" s="122" t="s">
        <v>5031</v>
      </c>
      <c r="U304" s="121" t="s">
        <v>5032</v>
      </c>
      <c r="V304" s="123">
        <v>0.50666787625873166</v>
      </c>
    </row>
    <row r="305" spans="1:22">
      <c r="A305" s="87" t="s">
        <v>19</v>
      </c>
      <c r="B305" s="118" t="s">
        <v>2007</v>
      </c>
      <c r="C305" s="116" t="s">
        <v>1862</v>
      </c>
      <c r="D305" s="103" t="s">
        <v>2202</v>
      </c>
      <c r="E305" s="88">
        <v>193.92</v>
      </c>
      <c r="F305" s="116" t="s">
        <v>1018</v>
      </c>
      <c r="G305" s="85"/>
      <c r="H305" s="86">
        <v>3</v>
      </c>
      <c r="I305" s="99"/>
      <c r="J305" s="98" t="s">
        <v>3056</v>
      </c>
      <c r="K305" s="114">
        <v>2811323001</v>
      </c>
      <c r="L305" s="89" t="s">
        <v>2523</v>
      </c>
      <c r="M305" s="89" t="s">
        <v>18</v>
      </c>
      <c r="N305" s="114">
        <v>46318</v>
      </c>
      <c r="O305" s="102" t="s">
        <v>2647</v>
      </c>
      <c r="P305" s="114" t="s">
        <v>2802</v>
      </c>
      <c r="Q305" s="115" t="s">
        <v>18</v>
      </c>
      <c r="R305" s="114" t="s">
        <v>2993</v>
      </c>
      <c r="S305" s="87">
        <v>40161505</v>
      </c>
      <c r="T305" s="122" t="s">
        <v>5464</v>
      </c>
      <c r="U305" s="121" t="s">
        <v>5465</v>
      </c>
      <c r="V305" s="123">
        <v>0.31661072303365684</v>
      </c>
    </row>
    <row r="306" spans="1:22">
      <c r="A306" s="87" t="s">
        <v>19</v>
      </c>
      <c r="B306" s="118" t="s">
        <v>527</v>
      </c>
      <c r="C306" s="116" t="s">
        <v>1860</v>
      </c>
      <c r="D306" s="116" t="s">
        <v>789</v>
      </c>
      <c r="E306" s="88">
        <v>127.81</v>
      </c>
      <c r="F306" s="116" t="s">
        <v>1018</v>
      </c>
      <c r="G306" s="83"/>
      <c r="H306" s="86">
        <v>3</v>
      </c>
      <c r="I306" s="99"/>
      <c r="J306" s="98" t="s">
        <v>1021</v>
      </c>
      <c r="K306" s="89" t="s">
        <v>1704</v>
      </c>
      <c r="L306" s="89" t="s">
        <v>18</v>
      </c>
      <c r="M306" s="89" t="s">
        <v>1146</v>
      </c>
      <c r="N306" s="114">
        <v>46253</v>
      </c>
      <c r="O306" s="102" t="s">
        <v>4544</v>
      </c>
      <c r="P306" s="114" t="s">
        <v>1519</v>
      </c>
      <c r="Q306" s="115" t="s">
        <v>1276</v>
      </c>
      <c r="R306" s="114" t="s">
        <v>1393</v>
      </c>
      <c r="S306" s="87">
        <v>40161505</v>
      </c>
      <c r="T306" s="122" t="s">
        <v>5033</v>
      </c>
      <c r="U306" s="121" t="s">
        <v>5034</v>
      </c>
      <c r="V306" s="123">
        <v>0.47264809942846775</v>
      </c>
    </row>
    <row r="307" spans="1:22">
      <c r="A307" s="87" t="s">
        <v>19</v>
      </c>
      <c r="B307" s="118" t="s">
        <v>645</v>
      </c>
      <c r="C307" s="116" t="s">
        <v>1861</v>
      </c>
      <c r="D307" s="116" t="s">
        <v>899</v>
      </c>
      <c r="E307" s="88">
        <v>170.56</v>
      </c>
      <c r="F307" s="116" t="s">
        <v>1018</v>
      </c>
      <c r="G307" s="83"/>
      <c r="H307" s="86">
        <v>3</v>
      </c>
      <c r="I307" s="99"/>
      <c r="J307" s="98" t="s">
        <v>1080</v>
      </c>
      <c r="K307" s="89" t="s">
        <v>1754</v>
      </c>
      <c r="L307" s="89" t="s">
        <v>18</v>
      </c>
      <c r="M307" s="89" t="s">
        <v>1206</v>
      </c>
      <c r="N307" s="89">
        <v>46406</v>
      </c>
      <c r="O307" s="102" t="s">
        <v>4545</v>
      </c>
      <c r="P307" s="114" t="s">
        <v>1576</v>
      </c>
      <c r="Q307" s="115" t="s">
        <v>1331</v>
      </c>
      <c r="R307" s="89" t="s">
        <v>1450</v>
      </c>
      <c r="S307" s="87">
        <v>40161505</v>
      </c>
      <c r="T307" s="122" t="s">
        <v>5035</v>
      </c>
      <c r="U307" s="121" t="s">
        <v>5036</v>
      </c>
      <c r="V307" s="123">
        <v>0.33248661888778008</v>
      </c>
    </row>
    <row r="308" spans="1:22">
      <c r="A308" s="87" t="s">
        <v>19</v>
      </c>
      <c r="B308" s="118" t="s">
        <v>652</v>
      </c>
      <c r="C308" s="116" t="s">
        <v>1861</v>
      </c>
      <c r="D308" s="116" t="s">
        <v>906</v>
      </c>
      <c r="E308" s="88">
        <v>172.18</v>
      </c>
      <c r="F308" s="116" t="s">
        <v>1018</v>
      </c>
      <c r="G308" s="83"/>
      <c r="H308" s="86">
        <v>3</v>
      </c>
      <c r="I308" s="99"/>
      <c r="J308" s="98" t="s">
        <v>4633</v>
      </c>
      <c r="K308" s="89" t="s">
        <v>6088</v>
      </c>
      <c r="L308" s="89" t="s">
        <v>53</v>
      </c>
      <c r="M308" s="89" t="s">
        <v>18</v>
      </c>
      <c r="N308" s="114">
        <v>46388</v>
      </c>
      <c r="O308" s="102" t="s">
        <v>4546</v>
      </c>
      <c r="P308" s="114" t="s">
        <v>54</v>
      </c>
      <c r="Q308" s="115" t="s">
        <v>55</v>
      </c>
      <c r="R308" s="114" t="s">
        <v>56</v>
      </c>
      <c r="S308" s="87">
        <v>40161505</v>
      </c>
      <c r="T308" s="122" t="s">
        <v>5037</v>
      </c>
      <c r="U308" s="121" t="s">
        <v>5038</v>
      </c>
      <c r="V308" s="123">
        <v>0.31298194683842873</v>
      </c>
    </row>
    <row r="309" spans="1:22">
      <c r="A309" s="87" t="s">
        <v>19</v>
      </c>
      <c r="B309" s="118" t="s">
        <v>1916</v>
      </c>
      <c r="C309" s="116" t="s">
        <v>1862</v>
      </c>
      <c r="D309" s="103" t="s">
        <v>2114</v>
      </c>
      <c r="E309" s="88">
        <v>246.54</v>
      </c>
      <c r="F309" s="116" t="s">
        <v>1018</v>
      </c>
      <c r="G309" s="83"/>
      <c r="H309" s="86">
        <v>3</v>
      </c>
      <c r="I309" s="99"/>
      <c r="J309" s="98" t="s">
        <v>2295</v>
      </c>
      <c r="K309" s="114" t="s">
        <v>2393</v>
      </c>
      <c r="L309" s="89" t="s">
        <v>3305</v>
      </c>
      <c r="M309" s="89" t="s">
        <v>18</v>
      </c>
      <c r="N309" s="114">
        <v>46308</v>
      </c>
      <c r="O309" s="102" t="s">
        <v>2592</v>
      </c>
      <c r="P309" s="114" t="s">
        <v>2731</v>
      </c>
      <c r="Q309" s="115" t="s">
        <v>2869</v>
      </c>
      <c r="R309" s="114" t="s">
        <v>2943</v>
      </c>
      <c r="S309" s="87">
        <v>40161505</v>
      </c>
      <c r="T309" s="122" t="s">
        <v>5039</v>
      </c>
      <c r="U309" s="121" t="s">
        <v>5040</v>
      </c>
      <c r="V309" s="123">
        <v>0.52934772747890768</v>
      </c>
    </row>
    <row r="310" spans="1:22">
      <c r="A310" s="87" t="s">
        <v>19</v>
      </c>
      <c r="B310" s="118" t="s">
        <v>576</v>
      </c>
      <c r="C310" s="116" t="s">
        <v>1861</v>
      </c>
      <c r="D310" s="116" t="s">
        <v>833</v>
      </c>
      <c r="E310" s="88">
        <v>147.68</v>
      </c>
      <c r="F310" s="116" t="s">
        <v>1018</v>
      </c>
      <c r="G310" s="83"/>
      <c r="H310" s="86">
        <v>3</v>
      </c>
      <c r="I310" s="99"/>
      <c r="J310" s="98" t="s">
        <v>1044</v>
      </c>
      <c r="K310" s="89" t="s">
        <v>168</v>
      </c>
      <c r="L310" s="89" t="s">
        <v>167</v>
      </c>
      <c r="M310" s="89" t="s">
        <v>18</v>
      </c>
      <c r="N310" s="114">
        <v>46327</v>
      </c>
      <c r="O310" s="102" t="s">
        <v>169</v>
      </c>
      <c r="P310" s="114" t="s">
        <v>4397</v>
      </c>
      <c r="Q310" s="115" t="s">
        <v>170</v>
      </c>
      <c r="R310" s="114" t="s">
        <v>171</v>
      </c>
      <c r="S310" s="87">
        <v>40161505</v>
      </c>
      <c r="T310" s="122" t="s">
        <v>5041</v>
      </c>
      <c r="U310" s="121" t="s">
        <v>5042</v>
      </c>
      <c r="V310" s="123">
        <v>1.1462396806676949</v>
      </c>
    </row>
    <row r="311" spans="1:22">
      <c r="A311" s="87" t="s">
        <v>19</v>
      </c>
      <c r="B311" s="118" t="s">
        <v>614</v>
      </c>
      <c r="C311" s="116" t="s">
        <v>1861</v>
      </c>
      <c r="D311" s="116" t="s">
        <v>870</v>
      </c>
      <c r="E311" s="88">
        <v>215.84</v>
      </c>
      <c r="F311" s="116" t="s">
        <v>1018</v>
      </c>
      <c r="G311" s="83"/>
      <c r="H311" s="86">
        <v>3</v>
      </c>
      <c r="I311" s="99"/>
      <c r="J311" s="98" t="s">
        <v>3138</v>
      </c>
      <c r="K311" s="89" t="s">
        <v>1741</v>
      </c>
      <c r="L311" s="89" t="s">
        <v>18</v>
      </c>
      <c r="M311" s="89" t="s">
        <v>1191</v>
      </c>
      <c r="N311" s="114">
        <v>46109</v>
      </c>
      <c r="O311" s="102" t="s">
        <v>4547</v>
      </c>
      <c r="P311" s="114" t="s">
        <v>1560</v>
      </c>
      <c r="Q311" s="115" t="s">
        <v>1317</v>
      </c>
      <c r="R311" s="114" t="s">
        <v>1434</v>
      </c>
      <c r="S311" s="87">
        <v>40161505</v>
      </c>
      <c r="T311" s="122" t="s">
        <v>5043</v>
      </c>
      <c r="U311" s="121" t="s">
        <v>5044</v>
      </c>
      <c r="V311" s="123">
        <v>0.4839880250385557</v>
      </c>
    </row>
    <row r="312" spans="1:22">
      <c r="A312" s="87" t="s">
        <v>19</v>
      </c>
      <c r="B312" s="118" t="s">
        <v>1915</v>
      </c>
      <c r="C312" s="116" t="s">
        <v>1862</v>
      </c>
      <c r="D312" s="103" t="s">
        <v>2113</v>
      </c>
      <c r="E312" s="88">
        <v>470.02</v>
      </c>
      <c r="F312" s="116" t="s">
        <v>1018</v>
      </c>
      <c r="G312" s="85"/>
      <c r="H312" s="86">
        <v>3</v>
      </c>
      <c r="I312" s="99"/>
      <c r="J312" s="98" t="s">
        <v>2294</v>
      </c>
      <c r="K312" s="114">
        <v>25099849</v>
      </c>
      <c r="L312" s="89" t="s">
        <v>18</v>
      </c>
      <c r="M312" s="89" t="s">
        <v>18</v>
      </c>
      <c r="N312" s="114">
        <v>46316</v>
      </c>
      <c r="O312" s="102" t="s">
        <v>18</v>
      </c>
      <c r="P312" s="114" t="s">
        <v>5848</v>
      </c>
      <c r="Q312" s="115" t="s">
        <v>18</v>
      </c>
      <c r="R312" s="114" t="s">
        <v>18</v>
      </c>
      <c r="S312" s="87">
        <v>40161505</v>
      </c>
      <c r="T312" s="122" t="s">
        <v>5466</v>
      </c>
      <c r="U312" s="121" t="s">
        <v>5467</v>
      </c>
      <c r="V312" s="123">
        <v>0.5579243400163294</v>
      </c>
    </row>
    <row r="313" spans="1:22">
      <c r="A313" s="87" t="s">
        <v>19</v>
      </c>
      <c r="B313" s="118" t="s">
        <v>551</v>
      </c>
      <c r="C313" s="116" t="s">
        <v>1860</v>
      </c>
      <c r="D313" s="116" t="s">
        <v>811</v>
      </c>
      <c r="E313" s="88">
        <v>188.68</v>
      </c>
      <c r="F313" s="116" t="s">
        <v>1018</v>
      </c>
      <c r="G313" s="83"/>
      <c r="H313" s="86">
        <v>3</v>
      </c>
      <c r="I313" s="99"/>
      <c r="J313" s="98" t="s">
        <v>1032</v>
      </c>
      <c r="K313" s="89" t="s">
        <v>1714</v>
      </c>
      <c r="L313" s="89" t="s">
        <v>1158</v>
      </c>
      <c r="M313" s="89" t="s">
        <v>18</v>
      </c>
      <c r="N313" s="114">
        <v>46416</v>
      </c>
      <c r="O313" s="102" t="s">
        <v>1840</v>
      </c>
      <c r="P313" s="114" t="s">
        <v>1530</v>
      </c>
      <c r="Q313" s="115" t="s">
        <v>1289</v>
      </c>
      <c r="R313" s="114" t="s">
        <v>1406</v>
      </c>
      <c r="S313" s="87">
        <v>40161505</v>
      </c>
      <c r="T313" s="122" t="s">
        <v>5045</v>
      </c>
      <c r="U313" s="121" t="s">
        <v>5046</v>
      </c>
      <c r="V313" s="123">
        <v>0.54431642928422386</v>
      </c>
    </row>
    <row r="314" spans="1:22">
      <c r="A314" s="87" t="s">
        <v>19</v>
      </c>
      <c r="B314" s="118" t="s">
        <v>523</v>
      </c>
      <c r="C314" s="116" t="s">
        <v>1860</v>
      </c>
      <c r="D314" s="116" t="s">
        <v>786</v>
      </c>
      <c r="E314" s="88">
        <v>203.27</v>
      </c>
      <c r="F314" s="116" t="s">
        <v>1018</v>
      </c>
      <c r="G314" s="83"/>
      <c r="H314" s="86">
        <v>3</v>
      </c>
      <c r="I314" s="99"/>
      <c r="J314" s="98" t="s">
        <v>1138</v>
      </c>
      <c r="K314" s="89" t="s">
        <v>1702</v>
      </c>
      <c r="L314" s="89" t="s">
        <v>18</v>
      </c>
      <c r="M314" s="89" t="s">
        <v>1145</v>
      </c>
      <c r="N314" s="114">
        <v>46418</v>
      </c>
      <c r="O314" s="102" t="s">
        <v>4548</v>
      </c>
      <c r="P314" s="114" t="s">
        <v>1518</v>
      </c>
      <c r="Q314" s="115" t="s">
        <v>1275</v>
      </c>
      <c r="R314" s="114" t="s">
        <v>1392</v>
      </c>
      <c r="S314" s="87">
        <v>40161505</v>
      </c>
      <c r="T314" s="122" t="s">
        <v>5047</v>
      </c>
      <c r="U314" s="121" t="s">
        <v>5048</v>
      </c>
      <c r="V314" s="123">
        <v>0.77111494148598381</v>
      </c>
    </row>
    <row r="315" spans="1:22">
      <c r="A315" s="87" t="s">
        <v>19</v>
      </c>
      <c r="B315" s="118" t="s">
        <v>701</v>
      </c>
      <c r="C315" s="116" t="s">
        <v>1861</v>
      </c>
      <c r="D315" s="116" t="s">
        <v>953</v>
      </c>
      <c r="E315" s="88">
        <v>168.06</v>
      </c>
      <c r="F315" s="116" t="s">
        <v>1018</v>
      </c>
      <c r="G315" s="83"/>
      <c r="H315" s="86">
        <v>3</v>
      </c>
      <c r="I315" s="99"/>
      <c r="J315" s="98" t="s">
        <v>1111</v>
      </c>
      <c r="K315" s="89" t="s">
        <v>1803</v>
      </c>
      <c r="L315" s="89" t="s">
        <v>18</v>
      </c>
      <c r="M315" s="89" t="s">
        <v>1234</v>
      </c>
      <c r="N315" s="114">
        <v>46289</v>
      </c>
      <c r="O315" s="102" t="s">
        <v>18</v>
      </c>
      <c r="P315" s="114" t="s">
        <v>1611</v>
      </c>
      <c r="Q315" s="115" t="s">
        <v>1363</v>
      </c>
      <c r="R315" s="114" t="s">
        <v>1483</v>
      </c>
      <c r="S315" s="87">
        <v>40161505</v>
      </c>
      <c r="T315" s="122" t="s">
        <v>5049</v>
      </c>
      <c r="U315" s="121" t="s">
        <v>5050</v>
      </c>
      <c r="V315" s="123">
        <v>0.54431642928422386</v>
      </c>
    </row>
    <row r="316" spans="1:22">
      <c r="A316" s="87" t="s">
        <v>19</v>
      </c>
      <c r="B316" s="118" t="s">
        <v>2006</v>
      </c>
      <c r="C316" s="116" t="s">
        <v>1862</v>
      </c>
      <c r="D316" s="103" t="s">
        <v>2201</v>
      </c>
      <c r="E316" s="88">
        <v>218.36</v>
      </c>
      <c r="F316" s="116" t="s">
        <v>1018</v>
      </c>
      <c r="G316" s="85"/>
      <c r="H316" s="86">
        <v>3</v>
      </c>
      <c r="I316" s="99"/>
      <c r="J316" s="98" t="s">
        <v>2338</v>
      </c>
      <c r="K316" s="114" t="s">
        <v>2449</v>
      </c>
      <c r="L316" s="89" t="s">
        <v>2522</v>
      </c>
      <c r="M316" s="89" t="s">
        <v>18</v>
      </c>
      <c r="N316" s="114">
        <v>42177</v>
      </c>
      <c r="O316" s="102" t="s">
        <v>2646</v>
      </c>
      <c r="P316" s="114" t="s">
        <v>2801</v>
      </c>
      <c r="Q316" s="115" t="s">
        <v>18</v>
      </c>
      <c r="R316" s="114" t="s">
        <v>2942</v>
      </c>
      <c r="S316" s="87">
        <v>40161505</v>
      </c>
      <c r="T316" s="122" t="s">
        <v>5468</v>
      </c>
      <c r="U316" s="121" t="s">
        <v>5469</v>
      </c>
      <c r="V316" s="123">
        <v>0.5307085185521182</v>
      </c>
    </row>
    <row r="317" spans="1:22">
      <c r="A317" s="87" t="s">
        <v>19</v>
      </c>
      <c r="B317" s="118" t="s">
        <v>667</v>
      </c>
      <c r="C317" s="116" t="s">
        <v>1862</v>
      </c>
      <c r="D317" s="116" t="s">
        <v>921</v>
      </c>
      <c r="E317" s="88">
        <v>231.42</v>
      </c>
      <c r="F317" s="116" t="s">
        <v>1018</v>
      </c>
      <c r="G317" s="83"/>
      <c r="H317" s="86">
        <v>3</v>
      </c>
      <c r="I317" s="99"/>
      <c r="J317" s="98" t="s">
        <v>1095</v>
      </c>
      <c r="K317" s="89">
        <v>25042562</v>
      </c>
      <c r="L317" s="89" t="s">
        <v>18</v>
      </c>
      <c r="M317" s="89" t="s">
        <v>1224</v>
      </c>
      <c r="N317" s="114">
        <v>46144</v>
      </c>
      <c r="O317" s="102" t="s">
        <v>4549</v>
      </c>
      <c r="P317" s="114" t="s">
        <v>1594</v>
      </c>
      <c r="Q317" s="115" t="s">
        <v>1351</v>
      </c>
      <c r="R317" s="114" t="s">
        <v>1469</v>
      </c>
      <c r="S317" s="87">
        <v>40161505</v>
      </c>
      <c r="T317" s="122" t="s">
        <v>5051</v>
      </c>
      <c r="U317" s="121" t="s">
        <v>5052</v>
      </c>
      <c r="V317" s="123">
        <v>0.48353442801415225</v>
      </c>
    </row>
    <row r="318" spans="1:22">
      <c r="A318" s="87" t="s">
        <v>19</v>
      </c>
      <c r="B318" s="118" t="s">
        <v>753</v>
      </c>
      <c r="C318" s="116" t="s">
        <v>1861</v>
      </c>
      <c r="D318" s="116" t="s">
        <v>1004</v>
      </c>
      <c r="E318" s="88">
        <v>186.18</v>
      </c>
      <c r="F318" s="116" t="s">
        <v>1018</v>
      </c>
      <c r="G318" s="83"/>
      <c r="H318" s="86">
        <v>3</v>
      </c>
      <c r="I318" s="99"/>
      <c r="J318" s="98" t="s">
        <v>1142</v>
      </c>
      <c r="K318" s="89" t="s">
        <v>258</v>
      </c>
      <c r="L318" s="89" t="s">
        <v>257</v>
      </c>
      <c r="M318" s="89" t="s">
        <v>18</v>
      </c>
      <c r="N318" s="114">
        <v>46799</v>
      </c>
      <c r="O318" s="102" t="s">
        <v>259</v>
      </c>
      <c r="P318" s="114" t="s">
        <v>260</v>
      </c>
      <c r="Q318" s="115" t="s">
        <v>261</v>
      </c>
      <c r="R318" s="114" t="s">
        <v>262</v>
      </c>
      <c r="S318" s="87">
        <v>40161505</v>
      </c>
      <c r="T318" s="122" t="s">
        <v>5053</v>
      </c>
      <c r="U318" s="121" t="s">
        <v>5054</v>
      </c>
      <c r="V318" s="123">
        <v>0.45405062142792335</v>
      </c>
    </row>
    <row r="319" spans="1:22">
      <c r="A319" s="87" t="s">
        <v>19</v>
      </c>
      <c r="B319" s="118" t="s">
        <v>1914</v>
      </c>
      <c r="C319" s="116" t="s">
        <v>1862</v>
      </c>
      <c r="D319" s="103" t="s">
        <v>2112</v>
      </c>
      <c r="E319" s="88">
        <v>181.44</v>
      </c>
      <c r="F319" s="116" t="s">
        <v>1018</v>
      </c>
      <c r="G319" s="83"/>
      <c r="H319" s="86">
        <v>3</v>
      </c>
      <c r="I319" s="99"/>
      <c r="J319" s="98" t="s">
        <v>2293</v>
      </c>
      <c r="K319" s="114" t="s">
        <v>2392</v>
      </c>
      <c r="L319" s="89" t="s">
        <v>2500</v>
      </c>
      <c r="M319" s="89" t="s">
        <v>18</v>
      </c>
      <c r="N319" s="114">
        <v>46026</v>
      </c>
      <c r="O319" s="102" t="s">
        <v>2591</v>
      </c>
      <c r="P319" s="114" t="s">
        <v>2730</v>
      </c>
      <c r="Q319" s="115" t="s">
        <v>2868</v>
      </c>
      <c r="R319" s="114" t="s">
        <v>4398</v>
      </c>
      <c r="S319" s="87">
        <v>40161505</v>
      </c>
      <c r="T319" s="122" t="s">
        <v>5055</v>
      </c>
      <c r="U319" s="121" t="s">
        <v>5056</v>
      </c>
      <c r="V319" s="123">
        <v>0.36378481357162296</v>
      </c>
    </row>
    <row r="320" spans="1:22">
      <c r="A320" s="87" t="s">
        <v>19</v>
      </c>
      <c r="B320" s="118" t="s">
        <v>641</v>
      </c>
      <c r="C320" s="116" t="s">
        <v>1861</v>
      </c>
      <c r="D320" s="116" t="s">
        <v>895</v>
      </c>
      <c r="E320" s="88">
        <v>263.68</v>
      </c>
      <c r="F320" s="116" t="s">
        <v>1018</v>
      </c>
      <c r="G320" s="83"/>
      <c r="H320" s="86">
        <v>3</v>
      </c>
      <c r="I320" s="99"/>
      <c r="J320" s="98" t="s">
        <v>3222</v>
      </c>
      <c r="K320" s="89" t="s">
        <v>1753</v>
      </c>
      <c r="L320" s="89" t="s">
        <v>1818</v>
      </c>
      <c r="M320" s="89" t="s">
        <v>1197</v>
      </c>
      <c r="N320" s="114">
        <v>46288</v>
      </c>
      <c r="O320" s="102" t="s">
        <v>1851</v>
      </c>
      <c r="P320" s="114" t="s">
        <v>219</v>
      </c>
      <c r="Q320" s="115" t="s">
        <v>220</v>
      </c>
      <c r="R320" s="114" t="s">
        <v>4399</v>
      </c>
      <c r="S320" s="87">
        <v>40161505</v>
      </c>
      <c r="T320" s="122" t="s">
        <v>5057</v>
      </c>
      <c r="U320" s="121" t="s">
        <v>5058</v>
      </c>
      <c r="V320" s="123">
        <v>0.55338836977229422</v>
      </c>
    </row>
    <row r="321" spans="1:22">
      <c r="A321" s="87" t="s">
        <v>19</v>
      </c>
      <c r="B321" s="118" t="s">
        <v>2005</v>
      </c>
      <c r="C321" s="116" t="s">
        <v>1862</v>
      </c>
      <c r="D321" s="103" t="s">
        <v>2200</v>
      </c>
      <c r="E321" s="88">
        <v>191.31</v>
      </c>
      <c r="F321" s="116" t="s">
        <v>1018</v>
      </c>
      <c r="G321" s="85"/>
      <c r="H321" s="86">
        <v>3</v>
      </c>
      <c r="I321" s="99"/>
      <c r="J321" s="98" t="s">
        <v>3057</v>
      </c>
      <c r="K321" s="114">
        <v>1780111080</v>
      </c>
      <c r="L321" s="89" t="s">
        <v>2521</v>
      </c>
      <c r="M321" s="89" t="s">
        <v>18</v>
      </c>
      <c r="N321" s="114">
        <v>46083</v>
      </c>
      <c r="O321" s="102" t="s">
        <v>2645</v>
      </c>
      <c r="P321" s="114" t="s">
        <v>2800</v>
      </c>
      <c r="Q321" s="115" t="s">
        <v>2897</v>
      </c>
      <c r="R321" s="114" t="s">
        <v>2992</v>
      </c>
      <c r="S321" s="87">
        <v>40161505</v>
      </c>
      <c r="T321" s="122" t="s">
        <v>5470</v>
      </c>
      <c r="U321" s="121" t="s">
        <v>5471</v>
      </c>
      <c r="V321" s="123">
        <v>0.38691826181620248</v>
      </c>
    </row>
    <row r="322" spans="1:22">
      <c r="A322" s="87" t="s">
        <v>19</v>
      </c>
      <c r="B322" s="118" t="s">
        <v>1913</v>
      </c>
      <c r="C322" s="116" t="s">
        <v>1862</v>
      </c>
      <c r="D322" s="103" t="s">
        <v>2111</v>
      </c>
      <c r="E322" s="88">
        <v>200.86</v>
      </c>
      <c r="F322" s="116" t="s">
        <v>1018</v>
      </c>
      <c r="G322" s="83"/>
      <c r="H322" s="86">
        <v>3</v>
      </c>
      <c r="I322" s="99"/>
      <c r="J322" s="98" t="s">
        <v>2292</v>
      </c>
      <c r="K322" s="114" t="s">
        <v>2391</v>
      </c>
      <c r="L322" s="89" t="s">
        <v>2499</v>
      </c>
      <c r="M322" s="89" t="s">
        <v>18</v>
      </c>
      <c r="N322" s="114">
        <v>46057</v>
      </c>
      <c r="O322" s="102" t="s">
        <v>2590</v>
      </c>
      <c r="P322" s="114" t="s">
        <v>5938</v>
      </c>
      <c r="Q322" s="115" t="s">
        <v>2867</v>
      </c>
      <c r="R322" s="114" t="s">
        <v>2941</v>
      </c>
      <c r="S322" s="87">
        <v>40161505</v>
      </c>
      <c r="T322" s="122" t="s">
        <v>5059</v>
      </c>
      <c r="U322" s="121" t="s">
        <v>5060</v>
      </c>
      <c r="V322" s="123">
        <v>0.43499954640297556</v>
      </c>
    </row>
    <row r="323" spans="1:22">
      <c r="A323" s="87" t="s">
        <v>19</v>
      </c>
      <c r="B323" s="118" t="s">
        <v>594</v>
      </c>
      <c r="C323" s="116" t="s">
        <v>1861</v>
      </c>
      <c r="D323" s="116" t="s">
        <v>851</v>
      </c>
      <c r="E323" s="88">
        <v>223.04</v>
      </c>
      <c r="F323" s="116" t="s">
        <v>1018</v>
      </c>
      <c r="G323" s="83"/>
      <c r="H323" s="86">
        <v>3</v>
      </c>
      <c r="I323" s="99"/>
      <c r="J323" s="98" t="s">
        <v>1053</v>
      </c>
      <c r="K323" s="89" t="s">
        <v>211</v>
      </c>
      <c r="L323" s="89" t="s">
        <v>210</v>
      </c>
      <c r="M323" s="89" t="s">
        <v>18</v>
      </c>
      <c r="N323" s="89">
        <v>42826</v>
      </c>
      <c r="O323" s="102" t="s">
        <v>212</v>
      </c>
      <c r="P323" s="114" t="s">
        <v>213</v>
      </c>
      <c r="Q323" s="115" t="s">
        <v>214</v>
      </c>
      <c r="R323" s="89" t="s">
        <v>215</v>
      </c>
      <c r="S323" s="87">
        <v>40161505</v>
      </c>
      <c r="T323" s="122" t="s">
        <v>5061</v>
      </c>
      <c r="U323" s="121" t="s">
        <v>5062</v>
      </c>
      <c r="V323" s="123">
        <v>0.11430645014968702</v>
      </c>
    </row>
    <row r="324" spans="1:22">
      <c r="A324" s="87" t="s">
        <v>19</v>
      </c>
      <c r="B324" s="118" t="s">
        <v>2004</v>
      </c>
      <c r="C324" s="116" t="s">
        <v>1862</v>
      </c>
      <c r="D324" s="103" t="s">
        <v>2199</v>
      </c>
      <c r="E324" s="88">
        <v>209.82</v>
      </c>
      <c r="F324" s="116" t="s">
        <v>1018</v>
      </c>
      <c r="G324" s="85" t="s">
        <v>3311</v>
      </c>
      <c r="H324" s="86">
        <v>3</v>
      </c>
      <c r="I324" s="99"/>
      <c r="J324" s="98" t="s">
        <v>3058</v>
      </c>
      <c r="K324" s="114" t="s">
        <v>2448</v>
      </c>
      <c r="L324" s="89" t="s">
        <v>3306</v>
      </c>
      <c r="M324" s="89" t="s">
        <v>18</v>
      </c>
      <c r="N324" s="114">
        <v>46148</v>
      </c>
      <c r="O324" s="102" t="s">
        <v>2644</v>
      </c>
      <c r="P324" s="114" t="s">
        <v>2799</v>
      </c>
      <c r="Q324" s="115" t="s">
        <v>2896</v>
      </c>
      <c r="R324" s="114" t="s">
        <v>3308</v>
      </c>
      <c r="S324" s="87">
        <v>40161505</v>
      </c>
      <c r="T324" s="122" t="s">
        <v>4859</v>
      </c>
      <c r="U324" s="121" t="s">
        <v>4860</v>
      </c>
      <c r="V324" s="123">
        <v>0.38691826181620248</v>
      </c>
    </row>
    <row r="325" spans="1:22">
      <c r="A325" s="87" t="s">
        <v>19</v>
      </c>
      <c r="B325" s="118" t="s">
        <v>2003</v>
      </c>
      <c r="C325" s="116" t="s">
        <v>1862</v>
      </c>
      <c r="D325" s="103" t="s">
        <v>2198</v>
      </c>
      <c r="E325" s="88">
        <v>195.57</v>
      </c>
      <c r="F325" s="116" t="s">
        <v>1018</v>
      </c>
      <c r="G325" s="85"/>
      <c r="H325" s="86">
        <v>3</v>
      </c>
      <c r="I325" s="99"/>
      <c r="J325" s="98" t="s">
        <v>3059</v>
      </c>
      <c r="K325" s="114">
        <v>25099249</v>
      </c>
      <c r="L325" s="89" t="s">
        <v>2520</v>
      </c>
      <c r="M325" s="89" t="s">
        <v>18</v>
      </c>
      <c r="N325" s="114">
        <v>46186</v>
      </c>
      <c r="O325" s="102" t="s">
        <v>2643</v>
      </c>
      <c r="P325" s="114" t="s">
        <v>2798</v>
      </c>
      <c r="Q325" s="115" t="s">
        <v>2895</v>
      </c>
      <c r="R325" s="114" t="s">
        <v>2991</v>
      </c>
      <c r="S325" s="87">
        <v>40161505</v>
      </c>
      <c r="T325" s="122" t="s">
        <v>5472</v>
      </c>
      <c r="U325" s="121" t="s">
        <v>5473</v>
      </c>
      <c r="V325" s="123">
        <v>0.29483806586228795</v>
      </c>
    </row>
    <row r="326" spans="1:22">
      <c r="A326" s="87" t="s">
        <v>19</v>
      </c>
      <c r="B326" s="118" t="s">
        <v>2002</v>
      </c>
      <c r="C326" s="116" t="s">
        <v>1861</v>
      </c>
      <c r="D326" s="103" t="s">
        <v>2197</v>
      </c>
      <c r="E326" s="88">
        <v>241.51</v>
      </c>
      <c r="F326" s="116" t="s">
        <v>1018</v>
      </c>
      <c r="G326" s="85"/>
      <c r="H326" s="86">
        <v>3</v>
      </c>
      <c r="I326" s="99"/>
      <c r="J326" s="98" t="s">
        <v>3180</v>
      </c>
      <c r="K326" s="114">
        <v>1780170020</v>
      </c>
      <c r="L326" s="89" t="s">
        <v>2519</v>
      </c>
      <c r="M326" s="89" t="s">
        <v>18</v>
      </c>
      <c r="N326" s="114">
        <v>42333</v>
      </c>
      <c r="O326" s="102" t="s">
        <v>2642</v>
      </c>
      <c r="P326" s="114" t="s">
        <v>2797</v>
      </c>
      <c r="Q326" s="115" t="s">
        <v>2894</v>
      </c>
      <c r="R326" s="114" t="s">
        <v>2990</v>
      </c>
      <c r="S326" s="87">
        <v>40161505</v>
      </c>
      <c r="T326" s="122" t="s">
        <v>5474</v>
      </c>
      <c r="U326" s="121" t="s">
        <v>5475</v>
      </c>
      <c r="V326" s="123">
        <v>0.36741358976685112</v>
      </c>
    </row>
    <row r="327" spans="1:22">
      <c r="A327" s="87" t="s">
        <v>19</v>
      </c>
      <c r="B327" s="118" t="s">
        <v>588</v>
      </c>
      <c r="C327" s="116" t="s">
        <v>1861</v>
      </c>
      <c r="D327" s="116" t="s">
        <v>845</v>
      </c>
      <c r="E327" s="88">
        <v>101.14</v>
      </c>
      <c r="F327" s="116" t="s">
        <v>1018</v>
      </c>
      <c r="G327" s="83"/>
      <c r="H327" s="86">
        <v>3</v>
      </c>
      <c r="I327" s="99"/>
      <c r="J327" s="98" t="s">
        <v>3181</v>
      </c>
      <c r="K327" s="89">
        <v>25095333</v>
      </c>
      <c r="L327" s="89" t="s">
        <v>18</v>
      </c>
      <c r="M327" s="89" t="s">
        <v>1177</v>
      </c>
      <c r="N327" s="114">
        <v>46139</v>
      </c>
      <c r="O327" s="102" t="s">
        <v>18</v>
      </c>
      <c r="P327" s="114" t="s">
        <v>1546</v>
      </c>
      <c r="Q327" s="115" t="s">
        <v>1304</v>
      </c>
      <c r="R327" s="114" t="s">
        <v>1421</v>
      </c>
      <c r="S327" s="87">
        <v>40161505</v>
      </c>
      <c r="T327" s="122" t="s">
        <v>5064</v>
      </c>
      <c r="U327" s="121" t="s">
        <v>5065</v>
      </c>
      <c r="V327" s="123">
        <v>0.24358160210469021</v>
      </c>
    </row>
    <row r="328" spans="1:22">
      <c r="A328" s="87" t="s">
        <v>19</v>
      </c>
      <c r="B328" s="118" t="s">
        <v>681</v>
      </c>
      <c r="C328" s="116" t="s">
        <v>1861</v>
      </c>
      <c r="D328" s="116" t="s">
        <v>681</v>
      </c>
      <c r="E328" s="88">
        <v>113.11</v>
      </c>
      <c r="F328" s="116" t="s">
        <v>1018</v>
      </c>
      <c r="G328" s="83"/>
      <c r="H328" s="86">
        <v>3</v>
      </c>
      <c r="I328" s="99"/>
      <c r="J328" s="98" t="s">
        <v>3223</v>
      </c>
      <c r="K328" s="89">
        <v>25040881</v>
      </c>
      <c r="L328" s="89" t="s">
        <v>18</v>
      </c>
      <c r="M328" s="89" t="s">
        <v>1228</v>
      </c>
      <c r="N328" s="114">
        <v>46036</v>
      </c>
      <c r="O328" s="102" t="s">
        <v>18</v>
      </c>
      <c r="P328" s="114" t="s">
        <v>1598</v>
      </c>
      <c r="Q328" s="115" t="s">
        <v>1355</v>
      </c>
      <c r="R328" s="114" t="s">
        <v>1473</v>
      </c>
      <c r="S328" s="87">
        <v>40161505</v>
      </c>
      <c r="T328" s="122" t="s">
        <v>5066</v>
      </c>
      <c r="U328" s="121" t="s">
        <v>5067</v>
      </c>
      <c r="V328" s="123">
        <v>0.29937403610632313</v>
      </c>
    </row>
    <row r="329" spans="1:22">
      <c r="A329" s="87" t="s">
        <v>19</v>
      </c>
      <c r="B329" s="118" t="s">
        <v>3448</v>
      </c>
      <c r="C329" s="116" t="s">
        <v>1862</v>
      </c>
      <c r="D329" s="103" t="s">
        <v>3448</v>
      </c>
      <c r="E329" s="88">
        <v>183.78947368421052</v>
      </c>
      <c r="F329" s="116" t="s">
        <v>1018</v>
      </c>
      <c r="G329" s="85" t="s">
        <v>5986</v>
      </c>
      <c r="H329" s="86">
        <v>3</v>
      </c>
      <c r="I329" s="124"/>
      <c r="J329" s="108" t="s">
        <v>4280</v>
      </c>
      <c r="K329" s="114">
        <v>84121217</v>
      </c>
      <c r="L329" s="89" t="s">
        <v>18</v>
      </c>
      <c r="M329" s="89" t="s">
        <v>18</v>
      </c>
      <c r="N329" s="114" t="s">
        <v>3983</v>
      </c>
      <c r="O329" s="102" t="s">
        <v>18</v>
      </c>
      <c r="P329" s="114" t="s">
        <v>18</v>
      </c>
      <c r="Q329" s="115" t="s">
        <v>18</v>
      </c>
      <c r="R329" s="114" t="s">
        <v>18</v>
      </c>
      <c r="S329" s="87">
        <v>40161505</v>
      </c>
      <c r="T329" s="122" t="s">
        <v>5529</v>
      </c>
      <c r="U329" s="121" t="s">
        <v>5530</v>
      </c>
      <c r="V329" s="123">
        <v>0.90909090909090906</v>
      </c>
    </row>
    <row r="330" spans="1:22">
      <c r="A330" s="87" t="s">
        <v>19</v>
      </c>
      <c r="B330" s="118" t="s">
        <v>3447</v>
      </c>
      <c r="C330" s="116" t="s">
        <v>1862</v>
      </c>
      <c r="D330" s="103" t="s">
        <v>3447</v>
      </c>
      <c r="E330" s="88">
        <v>311.2</v>
      </c>
      <c r="F330" s="116" t="s">
        <v>1018</v>
      </c>
      <c r="G330" s="108"/>
      <c r="H330" s="86">
        <v>3</v>
      </c>
      <c r="I330" s="124"/>
      <c r="J330" s="108" t="s">
        <v>4279</v>
      </c>
      <c r="K330" s="114">
        <v>23279657</v>
      </c>
      <c r="L330" s="89" t="s">
        <v>18</v>
      </c>
      <c r="M330" s="89" t="s">
        <v>18</v>
      </c>
      <c r="N330" s="114" t="s">
        <v>3981</v>
      </c>
      <c r="O330" s="102" t="s">
        <v>18</v>
      </c>
      <c r="P330" s="114" t="s">
        <v>3982</v>
      </c>
      <c r="Q330" s="115" t="s">
        <v>5939</v>
      </c>
      <c r="R330" s="114" t="s">
        <v>18</v>
      </c>
      <c r="S330" s="87">
        <v>40161505</v>
      </c>
      <c r="T330" s="122" t="s">
        <v>5693</v>
      </c>
      <c r="U330" s="121" t="s">
        <v>5694</v>
      </c>
      <c r="V330" s="123">
        <v>0.54545454545454541</v>
      </c>
    </row>
    <row r="331" spans="1:22">
      <c r="A331" s="87" t="s">
        <v>19</v>
      </c>
      <c r="B331" s="118" t="s">
        <v>3446</v>
      </c>
      <c r="C331" s="116" t="s">
        <v>1862</v>
      </c>
      <c r="D331" s="103" t="s">
        <v>3446</v>
      </c>
      <c r="E331" s="88">
        <v>367.32</v>
      </c>
      <c r="F331" s="116" t="s">
        <v>1018</v>
      </c>
      <c r="G331" s="108"/>
      <c r="H331" s="86">
        <v>3</v>
      </c>
      <c r="I331" s="124"/>
      <c r="J331" s="108" t="s">
        <v>4278</v>
      </c>
      <c r="K331" s="114" t="s">
        <v>3977</v>
      </c>
      <c r="L331" s="89" t="s">
        <v>3978</v>
      </c>
      <c r="M331" s="89" t="s">
        <v>18</v>
      </c>
      <c r="N331" s="114" t="s">
        <v>3979</v>
      </c>
      <c r="O331" s="102" t="s">
        <v>3980</v>
      </c>
      <c r="P331" s="114" t="s">
        <v>18</v>
      </c>
      <c r="Q331" s="115" t="s">
        <v>18</v>
      </c>
      <c r="R331" s="114" t="s">
        <v>18</v>
      </c>
      <c r="S331" s="87">
        <v>40161505</v>
      </c>
      <c r="T331" s="122" t="s">
        <v>5695</v>
      </c>
      <c r="U331" s="121" t="s">
        <v>5696</v>
      </c>
      <c r="V331" s="123">
        <v>0.54545454545454541</v>
      </c>
    </row>
    <row r="332" spans="1:22">
      <c r="A332" s="87" t="s">
        <v>19</v>
      </c>
      <c r="B332" s="118" t="s">
        <v>3445</v>
      </c>
      <c r="C332" s="116" t="s">
        <v>1862</v>
      </c>
      <c r="D332" s="103" t="s">
        <v>3445</v>
      </c>
      <c r="E332" s="88">
        <v>183.94</v>
      </c>
      <c r="F332" s="116" t="s">
        <v>1018</v>
      </c>
      <c r="G332" s="108"/>
      <c r="H332" s="86">
        <v>3</v>
      </c>
      <c r="I332" s="124"/>
      <c r="J332" s="108" t="s">
        <v>4277</v>
      </c>
      <c r="K332" s="114">
        <v>95238310</v>
      </c>
      <c r="L332" s="89" t="s">
        <v>3973</v>
      </c>
      <c r="M332" s="89" t="s">
        <v>18</v>
      </c>
      <c r="N332" s="114" t="s">
        <v>3974</v>
      </c>
      <c r="O332" s="102" t="s">
        <v>3975</v>
      </c>
      <c r="P332" s="114" t="s">
        <v>5940</v>
      </c>
      <c r="Q332" s="115" t="s">
        <v>5941</v>
      </c>
      <c r="R332" s="114" t="s">
        <v>3976</v>
      </c>
      <c r="S332" s="87">
        <v>40161505</v>
      </c>
      <c r="T332" s="122" t="s">
        <v>5697</v>
      </c>
      <c r="U332" s="121" t="s">
        <v>5698</v>
      </c>
      <c r="V332" s="123">
        <v>0.45454545454545453</v>
      </c>
    </row>
    <row r="333" spans="1:22">
      <c r="A333" s="87" t="s">
        <v>19</v>
      </c>
      <c r="B333" s="118" t="s">
        <v>3341</v>
      </c>
      <c r="C333" s="116" t="s">
        <v>1862</v>
      </c>
      <c r="D333" s="103" t="s">
        <v>3503</v>
      </c>
      <c r="E333" s="88">
        <v>422.83</v>
      </c>
      <c r="F333" s="116" t="s">
        <v>1018</v>
      </c>
      <c r="G333" s="85" t="s">
        <v>3311</v>
      </c>
      <c r="H333" s="86">
        <v>3</v>
      </c>
      <c r="I333" s="124"/>
      <c r="J333" s="108" t="s">
        <v>4192</v>
      </c>
      <c r="K333" s="114" t="s">
        <v>3623</v>
      </c>
      <c r="L333" s="89" t="s">
        <v>18</v>
      </c>
      <c r="M333" s="89" t="s">
        <v>18</v>
      </c>
      <c r="N333" s="114" t="s">
        <v>3624</v>
      </c>
      <c r="O333" s="102" t="s">
        <v>18</v>
      </c>
      <c r="P333" s="114" t="s">
        <v>18</v>
      </c>
      <c r="Q333" s="115" t="s">
        <v>5906</v>
      </c>
      <c r="R333" s="114" t="s">
        <v>18</v>
      </c>
      <c r="S333" s="87">
        <v>40161505</v>
      </c>
      <c r="T333" s="122" t="s">
        <v>5591</v>
      </c>
      <c r="U333" s="121" t="s">
        <v>5592</v>
      </c>
      <c r="V333" s="123">
        <v>0.3</v>
      </c>
    </row>
    <row r="334" spans="1:22">
      <c r="A334" s="87" t="s">
        <v>19</v>
      </c>
      <c r="B334" s="118" t="s">
        <v>3444</v>
      </c>
      <c r="C334" s="116" t="s">
        <v>1862</v>
      </c>
      <c r="D334" s="103" t="s">
        <v>3444</v>
      </c>
      <c r="E334" s="88">
        <v>441.54</v>
      </c>
      <c r="F334" s="116" t="s">
        <v>1018</v>
      </c>
      <c r="G334" s="108"/>
      <c r="H334" s="86">
        <v>3</v>
      </c>
      <c r="I334" s="124"/>
      <c r="J334" s="108" t="s">
        <v>4231</v>
      </c>
      <c r="K334" s="114" t="s">
        <v>3971</v>
      </c>
      <c r="L334" s="89" t="s">
        <v>18</v>
      </c>
      <c r="M334" s="89" t="s">
        <v>18</v>
      </c>
      <c r="N334" s="114" t="s">
        <v>3972</v>
      </c>
      <c r="O334" s="102" t="s">
        <v>18</v>
      </c>
      <c r="P334" s="114" t="s">
        <v>18</v>
      </c>
      <c r="Q334" s="115" t="s">
        <v>18</v>
      </c>
      <c r="R334" s="114" t="s">
        <v>18</v>
      </c>
      <c r="S334" s="87">
        <v>40161505</v>
      </c>
      <c r="T334" s="122" t="s">
        <v>5701</v>
      </c>
      <c r="U334" s="121" t="s">
        <v>5702</v>
      </c>
      <c r="V334" s="123">
        <v>0.22727272727272727</v>
      </c>
    </row>
    <row r="335" spans="1:22">
      <c r="A335" s="87" t="s">
        <v>19</v>
      </c>
      <c r="B335" s="118" t="s">
        <v>3340</v>
      </c>
      <c r="C335" s="116" t="s">
        <v>1862</v>
      </c>
      <c r="D335" s="103" t="s">
        <v>3502</v>
      </c>
      <c r="E335" s="88">
        <v>370.6</v>
      </c>
      <c r="F335" s="116" t="s">
        <v>1018</v>
      </c>
      <c r="G335" s="108"/>
      <c r="H335" s="86">
        <v>3</v>
      </c>
      <c r="I335" s="124"/>
      <c r="J335" s="108" t="s">
        <v>4191</v>
      </c>
      <c r="K335" s="114" t="s">
        <v>3621</v>
      </c>
      <c r="L335" s="89" t="s">
        <v>18</v>
      </c>
      <c r="M335" s="89" t="s">
        <v>18</v>
      </c>
      <c r="N335" s="114" t="s">
        <v>3622</v>
      </c>
      <c r="O335" s="102" t="s">
        <v>18</v>
      </c>
      <c r="P335" s="114" t="s">
        <v>5942</v>
      </c>
      <c r="Q335" s="115" t="s">
        <v>5943</v>
      </c>
      <c r="R335" s="114" t="s">
        <v>18</v>
      </c>
      <c r="S335" s="87">
        <v>40161505</v>
      </c>
      <c r="T335" s="122" t="s">
        <v>5703</v>
      </c>
      <c r="U335" s="121" t="s">
        <v>5704</v>
      </c>
      <c r="V335" s="123">
        <v>0.13636363636363635</v>
      </c>
    </row>
    <row r="336" spans="1:22">
      <c r="A336" s="87" t="s">
        <v>19</v>
      </c>
      <c r="B336" s="118" t="s">
        <v>3443</v>
      </c>
      <c r="C336" s="116" t="s">
        <v>1862</v>
      </c>
      <c r="D336" s="103" t="s">
        <v>3443</v>
      </c>
      <c r="E336" s="88">
        <v>470.45</v>
      </c>
      <c r="F336" s="116" t="s">
        <v>1018</v>
      </c>
      <c r="G336" s="108"/>
      <c r="H336" s="86">
        <v>3</v>
      </c>
      <c r="I336" s="124"/>
      <c r="J336" s="108" t="s">
        <v>4276</v>
      </c>
      <c r="K336" s="114" t="s">
        <v>3968</v>
      </c>
      <c r="L336" s="89" t="s">
        <v>18</v>
      </c>
      <c r="M336" s="89" t="s">
        <v>18</v>
      </c>
      <c r="N336" s="114" t="s">
        <v>3969</v>
      </c>
      <c r="O336" s="102" t="s">
        <v>18</v>
      </c>
      <c r="P336" s="114" t="s">
        <v>3970</v>
      </c>
      <c r="Q336" s="115" t="s">
        <v>5944</v>
      </c>
      <c r="R336" s="114" t="s">
        <v>18</v>
      </c>
      <c r="S336" s="87">
        <v>40161505</v>
      </c>
      <c r="T336" s="122" t="s">
        <v>5705</v>
      </c>
      <c r="U336" s="121" t="s">
        <v>5706</v>
      </c>
      <c r="V336" s="123">
        <v>3.03030303030303E-2</v>
      </c>
    </row>
    <row r="337" spans="1:22">
      <c r="A337" s="87" t="s">
        <v>19</v>
      </c>
      <c r="B337" s="118" t="s">
        <v>1871</v>
      </c>
      <c r="C337" s="116" t="s">
        <v>1862</v>
      </c>
      <c r="D337" s="103" t="s">
        <v>2073</v>
      </c>
      <c r="E337" s="88">
        <v>334.81</v>
      </c>
      <c r="F337" s="116" t="s">
        <v>1018</v>
      </c>
      <c r="G337" s="83"/>
      <c r="H337" s="86">
        <v>3</v>
      </c>
      <c r="I337" s="99"/>
      <c r="J337" s="98" t="s">
        <v>2261</v>
      </c>
      <c r="K337" s="114" t="s">
        <v>2356</v>
      </c>
      <c r="L337" s="89" t="s">
        <v>18</v>
      </c>
      <c r="M337" s="89" t="s">
        <v>18</v>
      </c>
      <c r="N337" s="114" t="s">
        <v>2543</v>
      </c>
      <c r="O337" s="102" t="s">
        <v>4550</v>
      </c>
      <c r="P337" s="114" t="s">
        <v>2694</v>
      </c>
      <c r="Q337" s="115" t="s">
        <v>5945</v>
      </c>
      <c r="R337" s="114" t="s">
        <v>2914</v>
      </c>
      <c r="S337" s="87">
        <v>40161505</v>
      </c>
      <c r="T337" s="122" t="s">
        <v>5068</v>
      </c>
      <c r="U337" s="121" t="s">
        <v>5069</v>
      </c>
      <c r="V337" s="123">
        <v>8.9358613807493423E-2</v>
      </c>
    </row>
    <row r="338" spans="1:22">
      <c r="A338" s="87" t="s">
        <v>19</v>
      </c>
      <c r="B338" s="118" t="s">
        <v>2001</v>
      </c>
      <c r="C338" s="116" t="s">
        <v>1862</v>
      </c>
      <c r="D338" s="103" t="s">
        <v>2001</v>
      </c>
      <c r="E338" s="88">
        <v>211.66</v>
      </c>
      <c r="F338" s="116" t="s">
        <v>1018</v>
      </c>
      <c r="G338" s="85" t="s">
        <v>3311</v>
      </c>
      <c r="H338" s="86">
        <v>3</v>
      </c>
      <c r="I338" s="99"/>
      <c r="J338" s="98" t="s">
        <v>3224</v>
      </c>
      <c r="K338" s="114">
        <v>3902837</v>
      </c>
      <c r="L338" s="89" t="s">
        <v>18</v>
      </c>
      <c r="M338" s="89" t="s">
        <v>18</v>
      </c>
      <c r="N338" s="114">
        <v>42088</v>
      </c>
      <c r="O338" s="102" t="s">
        <v>18</v>
      </c>
      <c r="P338" s="114" t="s">
        <v>4400</v>
      </c>
      <c r="Q338" s="115" t="s">
        <v>4470</v>
      </c>
      <c r="R338" s="114" t="s">
        <v>4401</v>
      </c>
      <c r="S338" s="87">
        <v>40161505</v>
      </c>
      <c r="T338" s="122" t="s">
        <v>5476</v>
      </c>
      <c r="U338" s="121" t="s">
        <v>5477</v>
      </c>
      <c r="V338" s="123">
        <v>0.37920711240134264</v>
      </c>
    </row>
    <row r="339" spans="1:22">
      <c r="A339" s="87" t="s">
        <v>19</v>
      </c>
      <c r="B339" s="118" t="s">
        <v>2000</v>
      </c>
      <c r="C339" s="116" t="s">
        <v>1862</v>
      </c>
      <c r="D339" s="103" t="s">
        <v>2000</v>
      </c>
      <c r="E339" s="88">
        <v>199.85</v>
      </c>
      <c r="F339" s="116" t="s">
        <v>1018</v>
      </c>
      <c r="G339" s="85"/>
      <c r="H339" s="86">
        <v>3</v>
      </c>
      <c r="I339" s="99"/>
      <c r="J339" s="98" t="s">
        <v>3139</v>
      </c>
      <c r="K339" s="114">
        <v>8991386</v>
      </c>
      <c r="L339" s="89" t="s">
        <v>18</v>
      </c>
      <c r="M339" s="89" t="s">
        <v>18</v>
      </c>
      <c r="N339" s="114">
        <v>42054</v>
      </c>
      <c r="O339" s="102" t="s">
        <v>4551</v>
      </c>
      <c r="P339" s="114" t="s">
        <v>2796</v>
      </c>
      <c r="Q339" s="115" t="s">
        <v>4471</v>
      </c>
      <c r="R339" s="114" t="s">
        <v>2989</v>
      </c>
      <c r="S339" s="87">
        <v>40161505</v>
      </c>
      <c r="T339" s="122" t="s">
        <v>5478</v>
      </c>
      <c r="U339" s="121" t="s">
        <v>5479</v>
      </c>
      <c r="V339" s="123">
        <v>0.38737185884060599</v>
      </c>
    </row>
    <row r="340" spans="1:22">
      <c r="A340" s="87" t="s">
        <v>19</v>
      </c>
      <c r="B340" s="118" t="s">
        <v>714</v>
      </c>
      <c r="C340" s="116" t="s">
        <v>1861</v>
      </c>
      <c r="D340" s="116" t="s">
        <v>966</v>
      </c>
      <c r="E340" s="88">
        <v>265.18</v>
      </c>
      <c r="F340" s="116" t="s">
        <v>1018</v>
      </c>
      <c r="G340" s="83"/>
      <c r="H340" s="86">
        <v>3</v>
      </c>
      <c r="I340" s="99"/>
      <c r="J340" s="98" t="s">
        <v>4632</v>
      </c>
      <c r="K340" s="89" t="s">
        <v>1795</v>
      </c>
      <c r="L340" s="89" t="s">
        <v>18</v>
      </c>
      <c r="M340" s="89" t="s">
        <v>18</v>
      </c>
      <c r="N340" s="114" t="s">
        <v>1269</v>
      </c>
      <c r="O340" s="102" t="s">
        <v>18</v>
      </c>
      <c r="P340" s="114" t="s">
        <v>4402</v>
      </c>
      <c r="Q340" s="115" t="s">
        <v>18</v>
      </c>
      <c r="R340" s="114" t="s">
        <v>1496</v>
      </c>
      <c r="S340" s="87">
        <v>40161505</v>
      </c>
      <c r="T340" s="122" t="s">
        <v>5070</v>
      </c>
      <c r="U340" s="121" t="s">
        <v>5071</v>
      </c>
      <c r="V340" s="123">
        <v>0.3197859022044815</v>
      </c>
    </row>
    <row r="341" spans="1:22">
      <c r="A341" s="87" t="s">
        <v>19</v>
      </c>
      <c r="B341" s="118" t="s">
        <v>1876</v>
      </c>
      <c r="C341" s="116" t="s">
        <v>1861</v>
      </c>
      <c r="D341" s="103" t="s">
        <v>2078</v>
      </c>
      <c r="E341" s="88">
        <v>257.33999999999997</v>
      </c>
      <c r="F341" s="116" t="s">
        <v>1018</v>
      </c>
      <c r="G341" s="83"/>
      <c r="H341" s="86">
        <v>3</v>
      </c>
      <c r="I341" s="99"/>
      <c r="J341" s="98" t="s">
        <v>2265</v>
      </c>
      <c r="K341" s="114" t="s">
        <v>2361</v>
      </c>
      <c r="L341" s="89" t="s">
        <v>18</v>
      </c>
      <c r="M341" s="89" t="s">
        <v>18</v>
      </c>
      <c r="N341" s="114" t="s">
        <v>2546</v>
      </c>
      <c r="O341" s="102" t="s">
        <v>4552</v>
      </c>
      <c r="P341" s="114" t="s">
        <v>2699</v>
      </c>
      <c r="Q341" s="115" t="s">
        <v>5946</v>
      </c>
      <c r="R341" s="114" t="s">
        <v>2919</v>
      </c>
      <c r="S341" s="87">
        <v>40161505</v>
      </c>
      <c r="T341" s="122" t="s">
        <v>5072</v>
      </c>
      <c r="U341" s="121" t="s">
        <v>5073</v>
      </c>
      <c r="V341" s="123">
        <v>0.21001542229882972</v>
      </c>
    </row>
    <row r="342" spans="1:22">
      <c r="A342" s="87" t="s">
        <v>19</v>
      </c>
      <c r="B342" s="118" t="s">
        <v>3442</v>
      </c>
      <c r="C342" s="116" t="s">
        <v>1862</v>
      </c>
      <c r="D342" s="103" t="s">
        <v>3442</v>
      </c>
      <c r="E342" s="88">
        <v>246.37</v>
      </c>
      <c r="F342" s="116" t="s">
        <v>1018</v>
      </c>
      <c r="G342" s="108"/>
      <c r="H342" s="86">
        <v>3</v>
      </c>
      <c r="I342" s="124"/>
      <c r="J342" s="108" t="s">
        <v>4275</v>
      </c>
      <c r="K342" s="114" t="s">
        <v>3962</v>
      </c>
      <c r="L342" s="89" t="s">
        <v>18</v>
      </c>
      <c r="M342" s="89" t="s">
        <v>18</v>
      </c>
      <c r="N342" s="114" t="s">
        <v>3963</v>
      </c>
      <c r="O342" s="102" t="s">
        <v>3964</v>
      </c>
      <c r="P342" s="114" t="s">
        <v>3965</v>
      </c>
      <c r="Q342" s="115" t="s">
        <v>3966</v>
      </c>
      <c r="R342" s="114" t="s">
        <v>3967</v>
      </c>
      <c r="S342" s="87">
        <v>40161505</v>
      </c>
      <c r="T342" s="122" t="s">
        <v>5531</v>
      </c>
      <c r="U342" s="121">
        <v>10076333133927</v>
      </c>
      <c r="V342" s="123">
        <v>0.23636363636363636</v>
      </c>
    </row>
    <row r="343" spans="1:22">
      <c r="A343" s="87" t="s">
        <v>19</v>
      </c>
      <c r="B343" s="118" t="s">
        <v>3485</v>
      </c>
      <c r="C343" s="116" t="s">
        <v>1861</v>
      </c>
      <c r="D343" s="119" t="s">
        <v>4365</v>
      </c>
      <c r="E343" s="88">
        <v>265.05</v>
      </c>
      <c r="F343" s="116" t="s">
        <v>1018</v>
      </c>
      <c r="G343" s="108"/>
      <c r="H343" s="86">
        <v>3</v>
      </c>
      <c r="I343" s="124"/>
      <c r="J343" s="108" t="s">
        <v>4230</v>
      </c>
      <c r="K343" s="114" t="s">
        <v>4105</v>
      </c>
      <c r="L343" s="89" t="s">
        <v>4106</v>
      </c>
      <c r="M343" s="89" t="s">
        <v>18</v>
      </c>
      <c r="N343" s="114" t="s">
        <v>4107</v>
      </c>
      <c r="O343" s="102" t="s">
        <v>4108</v>
      </c>
      <c r="P343" s="114" t="s">
        <v>4109</v>
      </c>
      <c r="Q343" s="115" t="s">
        <v>18</v>
      </c>
      <c r="R343" s="114" t="s">
        <v>4110</v>
      </c>
      <c r="S343" s="87">
        <v>40161505</v>
      </c>
      <c r="T343" s="122" t="s">
        <v>5711</v>
      </c>
      <c r="U343" s="121">
        <v>10076333609347</v>
      </c>
      <c r="V343" s="123">
        <v>0.25045454545454543</v>
      </c>
    </row>
    <row r="344" spans="1:22">
      <c r="A344" s="87" t="s">
        <v>19</v>
      </c>
      <c r="B344" s="118" t="s">
        <v>1999</v>
      </c>
      <c r="C344" s="116" t="s">
        <v>1862</v>
      </c>
      <c r="D344" s="103" t="s">
        <v>2196</v>
      </c>
      <c r="E344" s="88">
        <v>423.93</v>
      </c>
      <c r="F344" s="116" t="s">
        <v>1018</v>
      </c>
      <c r="G344" s="83"/>
      <c r="H344" s="86">
        <v>3</v>
      </c>
      <c r="I344" s="99"/>
      <c r="J344" s="98" t="s">
        <v>2337</v>
      </c>
      <c r="K344" s="114" t="s">
        <v>2447</v>
      </c>
      <c r="L344" s="89" t="s">
        <v>18</v>
      </c>
      <c r="M344" s="89" t="s">
        <v>18</v>
      </c>
      <c r="N344" s="114">
        <v>49123</v>
      </c>
      <c r="O344" s="102" t="s">
        <v>2641</v>
      </c>
      <c r="P344" s="114" t="s">
        <v>2795</v>
      </c>
      <c r="Q344" s="115" t="s">
        <v>18</v>
      </c>
      <c r="R344" s="114" t="s">
        <v>18</v>
      </c>
      <c r="S344" s="87">
        <v>40161505</v>
      </c>
      <c r="T344" s="122" t="s">
        <v>5074</v>
      </c>
      <c r="U344" s="121" t="s">
        <v>5075</v>
      </c>
      <c r="V344" s="123">
        <v>0.513925428649188</v>
      </c>
    </row>
    <row r="345" spans="1:22">
      <c r="A345" s="87" t="s">
        <v>19</v>
      </c>
      <c r="B345" s="118" t="s">
        <v>745</v>
      </c>
      <c r="C345" s="116" t="s">
        <v>1862</v>
      </c>
      <c r="D345" s="116" t="s">
        <v>996</v>
      </c>
      <c r="E345" s="88">
        <v>183.59</v>
      </c>
      <c r="F345" s="116" t="s">
        <v>1018</v>
      </c>
      <c r="G345" s="83"/>
      <c r="H345" s="86">
        <v>3</v>
      </c>
      <c r="I345" s="99"/>
      <c r="J345" s="98" t="s">
        <v>1125</v>
      </c>
      <c r="K345" s="89" t="s">
        <v>1779</v>
      </c>
      <c r="L345" s="89" t="s">
        <v>18</v>
      </c>
      <c r="M345" s="89" t="s">
        <v>18</v>
      </c>
      <c r="N345" s="114">
        <v>49120</v>
      </c>
      <c r="O345" s="102" t="s">
        <v>4553</v>
      </c>
      <c r="P345" s="114" t="s">
        <v>1647</v>
      </c>
      <c r="Q345" s="115" t="s">
        <v>237</v>
      </c>
      <c r="R345" s="114" t="s">
        <v>1508</v>
      </c>
      <c r="S345" s="87">
        <v>40161505</v>
      </c>
      <c r="T345" s="122" t="s">
        <v>5076</v>
      </c>
      <c r="U345" s="121" t="s">
        <v>5077</v>
      </c>
      <c r="V345" s="123">
        <v>0.40823732196316792</v>
      </c>
    </row>
    <row r="346" spans="1:22">
      <c r="A346" s="87" t="s">
        <v>19</v>
      </c>
      <c r="B346" s="118" t="s">
        <v>735</v>
      </c>
      <c r="C346" s="116" t="s">
        <v>1862</v>
      </c>
      <c r="D346" s="116" t="s">
        <v>987</v>
      </c>
      <c r="E346" s="88">
        <v>303.77999999999997</v>
      </c>
      <c r="F346" s="116" t="s">
        <v>1018</v>
      </c>
      <c r="G346" s="83"/>
      <c r="H346" s="86">
        <v>3</v>
      </c>
      <c r="I346" s="99"/>
      <c r="J346" s="98" t="s">
        <v>1120</v>
      </c>
      <c r="K346" s="89" t="s">
        <v>1785</v>
      </c>
      <c r="L346" s="89" t="s">
        <v>18</v>
      </c>
      <c r="M346" s="89" t="s">
        <v>18</v>
      </c>
      <c r="N346" s="114">
        <v>49760</v>
      </c>
      <c r="O346" s="102" t="s">
        <v>4554</v>
      </c>
      <c r="P346" s="114" t="s">
        <v>1634</v>
      </c>
      <c r="Q346" s="115" t="s">
        <v>1375</v>
      </c>
      <c r="R346" s="114" t="s">
        <v>1498</v>
      </c>
      <c r="S346" s="87">
        <v>40161505</v>
      </c>
      <c r="T346" s="122" t="s">
        <v>5078</v>
      </c>
      <c r="U346" s="121">
        <v>10076333607770</v>
      </c>
      <c r="V346" s="123">
        <v>0.42184523269527352</v>
      </c>
    </row>
    <row r="347" spans="1:22">
      <c r="A347" s="87" t="s">
        <v>19</v>
      </c>
      <c r="B347" s="118" t="s">
        <v>1870</v>
      </c>
      <c r="C347" s="116" t="s">
        <v>1861</v>
      </c>
      <c r="D347" s="103" t="s">
        <v>2072</v>
      </c>
      <c r="E347" s="88">
        <v>216.8</v>
      </c>
      <c r="F347" s="116" t="s">
        <v>1018</v>
      </c>
      <c r="G347" s="83"/>
      <c r="H347" s="86">
        <v>3</v>
      </c>
      <c r="I347" s="99"/>
      <c r="J347" s="98" t="s">
        <v>2260</v>
      </c>
      <c r="K347" s="114" t="s">
        <v>2355</v>
      </c>
      <c r="L347" s="89" t="s">
        <v>18</v>
      </c>
      <c r="M347" s="89" t="s">
        <v>18</v>
      </c>
      <c r="N347" s="114">
        <v>49750</v>
      </c>
      <c r="O347" s="102" t="s">
        <v>4555</v>
      </c>
      <c r="P347" s="114" t="s">
        <v>2693</v>
      </c>
      <c r="Q347" s="115" t="s">
        <v>4472</v>
      </c>
      <c r="R347" s="114" t="s">
        <v>2913</v>
      </c>
      <c r="S347" s="87">
        <v>40161505</v>
      </c>
      <c r="T347" s="122" t="s">
        <v>5079</v>
      </c>
      <c r="U347" s="121">
        <v>10076333607763</v>
      </c>
      <c r="V347" s="123">
        <v>0.42184523269527352</v>
      </c>
    </row>
    <row r="348" spans="1:22">
      <c r="A348" s="87" t="s">
        <v>19</v>
      </c>
      <c r="B348" s="118" t="s">
        <v>1912</v>
      </c>
      <c r="C348" s="116" t="s">
        <v>1862</v>
      </c>
      <c r="D348" s="103" t="s">
        <v>1912</v>
      </c>
      <c r="E348" s="88">
        <v>191.42</v>
      </c>
      <c r="F348" s="116" t="s">
        <v>1018</v>
      </c>
      <c r="G348" s="83"/>
      <c r="H348" s="86">
        <v>3</v>
      </c>
      <c r="I348" s="99"/>
      <c r="J348" s="98" t="s">
        <v>2291</v>
      </c>
      <c r="K348" s="114" t="s">
        <v>2390</v>
      </c>
      <c r="L348" s="89" t="s">
        <v>2498</v>
      </c>
      <c r="M348" s="89" t="s">
        <v>18</v>
      </c>
      <c r="N348" s="114" t="s">
        <v>2553</v>
      </c>
      <c r="O348" s="102" t="s">
        <v>18</v>
      </c>
      <c r="P348" s="114" t="s">
        <v>2729</v>
      </c>
      <c r="Q348" s="115" t="s">
        <v>4473</v>
      </c>
      <c r="R348" s="114" t="s">
        <v>2940</v>
      </c>
      <c r="S348" s="87">
        <v>40161505</v>
      </c>
      <c r="T348" s="122" t="s">
        <v>5080</v>
      </c>
      <c r="U348" s="121">
        <v>10076333607749</v>
      </c>
      <c r="V348" s="123">
        <v>0.2213553479089177</v>
      </c>
    </row>
    <row r="349" spans="1:22">
      <c r="A349" s="87" t="s">
        <v>19</v>
      </c>
      <c r="B349" s="118" t="s">
        <v>717</v>
      </c>
      <c r="C349" s="116" t="s">
        <v>1860</v>
      </c>
      <c r="D349" s="116" t="s">
        <v>969</v>
      </c>
      <c r="E349" s="88">
        <v>233.96</v>
      </c>
      <c r="F349" s="116" t="s">
        <v>1018</v>
      </c>
      <c r="G349" s="83"/>
      <c r="H349" s="86">
        <v>3</v>
      </c>
      <c r="I349" s="99"/>
      <c r="J349" s="98" t="s">
        <v>1114</v>
      </c>
      <c r="K349" s="89" t="s">
        <v>161</v>
      </c>
      <c r="L349" s="89" t="s">
        <v>160</v>
      </c>
      <c r="M349" s="89" t="s">
        <v>18</v>
      </c>
      <c r="N349" s="114">
        <v>49247</v>
      </c>
      <c r="O349" s="102" t="s">
        <v>4556</v>
      </c>
      <c r="P349" s="114" t="s">
        <v>162</v>
      </c>
      <c r="Q349" s="115" t="s">
        <v>4474</v>
      </c>
      <c r="R349" s="114" t="s">
        <v>1494</v>
      </c>
      <c r="S349" s="87">
        <v>40161505</v>
      </c>
      <c r="T349" s="122" t="s">
        <v>5081</v>
      </c>
      <c r="U349" s="121">
        <v>10076333607794</v>
      </c>
      <c r="V349" s="123">
        <v>0.32658985757053433</v>
      </c>
    </row>
    <row r="350" spans="1:22">
      <c r="A350" s="87" t="s">
        <v>19</v>
      </c>
      <c r="B350" s="118" t="s">
        <v>749</v>
      </c>
      <c r="C350" s="116" t="s">
        <v>1861</v>
      </c>
      <c r="D350" s="116" t="s">
        <v>1000</v>
      </c>
      <c r="E350" s="88">
        <v>185.38</v>
      </c>
      <c r="F350" s="116" t="s">
        <v>1018</v>
      </c>
      <c r="G350" s="83"/>
      <c r="H350" s="86">
        <v>3</v>
      </c>
      <c r="I350" s="99"/>
      <c r="J350" s="98" t="s">
        <v>1129</v>
      </c>
      <c r="K350" s="89" t="s">
        <v>1724</v>
      </c>
      <c r="L350" s="89" t="s">
        <v>18</v>
      </c>
      <c r="M350" s="89" t="s">
        <v>18</v>
      </c>
      <c r="N350" s="114" t="s">
        <v>1272</v>
      </c>
      <c r="O350" s="102" t="s">
        <v>18</v>
      </c>
      <c r="P350" s="114" t="s">
        <v>1645</v>
      </c>
      <c r="Q350" s="115" t="s">
        <v>1385</v>
      </c>
      <c r="R350" s="114" t="s">
        <v>1506</v>
      </c>
      <c r="S350" s="87">
        <v>40161505</v>
      </c>
      <c r="T350" s="122" t="s">
        <v>5082</v>
      </c>
      <c r="U350" s="121">
        <v>10076333607817</v>
      </c>
      <c r="V350" s="123">
        <v>1.0432731561280957</v>
      </c>
    </row>
    <row r="351" spans="1:22">
      <c r="A351" s="87" t="s">
        <v>19</v>
      </c>
      <c r="B351" s="118" t="s">
        <v>1891</v>
      </c>
      <c r="C351" s="116" t="s">
        <v>1861</v>
      </c>
      <c r="D351" s="103" t="s">
        <v>2093</v>
      </c>
      <c r="E351" s="88">
        <v>245.26</v>
      </c>
      <c r="F351" s="116" t="s">
        <v>1018</v>
      </c>
      <c r="G351" s="83"/>
      <c r="H351" s="86">
        <v>3</v>
      </c>
      <c r="I351" s="99"/>
      <c r="J351" s="98" t="s">
        <v>2273</v>
      </c>
      <c r="K351" s="114" t="s">
        <v>2374</v>
      </c>
      <c r="L351" s="89" t="s">
        <v>18</v>
      </c>
      <c r="M351" s="89" t="s">
        <v>18</v>
      </c>
      <c r="N351" s="114">
        <v>49530</v>
      </c>
      <c r="O351" s="102" t="s">
        <v>2576</v>
      </c>
      <c r="P351" s="114" t="s">
        <v>2710</v>
      </c>
      <c r="Q351" s="115" t="s">
        <v>1341</v>
      </c>
      <c r="R351" s="114" t="s">
        <v>2925</v>
      </c>
      <c r="S351" s="87">
        <v>40161505</v>
      </c>
      <c r="T351" s="122" t="s">
        <v>5083</v>
      </c>
      <c r="U351" s="121">
        <v>10076333607824</v>
      </c>
      <c r="V351" s="123">
        <v>1.7236686927333755</v>
      </c>
    </row>
    <row r="352" spans="1:22">
      <c r="A352" s="87" t="s">
        <v>19</v>
      </c>
      <c r="B352" s="118" t="s">
        <v>690</v>
      </c>
      <c r="C352" s="116" t="s">
        <v>1861</v>
      </c>
      <c r="D352" s="116" t="s">
        <v>943</v>
      </c>
      <c r="E352" s="88">
        <v>260.49</v>
      </c>
      <c r="F352" s="116" t="s">
        <v>1018</v>
      </c>
      <c r="G352" s="83"/>
      <c r="H352" s="86">
        <v>3</v>
      </c>
      <c r="I352" s="99"/>
      <c r="J352" s="98" t="s">
        <v>1105</v>
      </c>
      <c r="K352" s="89" t="s">
        <v>96</v>
      </c>
      <c r="L352" s="89" t="s">
        <v>95</v>
      </c>
      <c r="M352" s="89" t="s">
        <v>18</v>
      </c>
      <c r="N352" s="114">
        <v>49031</v>
      </c>
      <c r="O352" s="102" t="s">
        <v>4557</v>
      </c>
      <c r="P352" s="114" t="s">
        <v>97</v>
      </c>
      <c r="Q352" s="115" t="s">
        <v>5947</v>
      </c>
      <c r="R352" s="114" t="s">
        <v>98</v>
      </c>
      <c r="S352" s="87">
        <v>40161505</v>
      </c>
      <c r="T352" s="122" t="s">
        <v>5084</v>
      </c>
      <c r="U352" s="121" t="s">
        <v>5085</v>
      </c>
      <c r="V352" s="123">
        <v>0.28894130454504219</v>
      </c>
    </row>
    <row r="353" spans="1:22">
      <c r="A353" s="87" t="s">
        <v>19</v>
      </c>
      <c r="B353" s="118" t="s">
        <v>3487</v>
      </c>
      <c r="C353" s="116" t="s">
        <v>1861</v>
      </c>
      <c r="D353" s="103" t="s">
        <v>4326</v>
      </c>
      <c r="E353" s="88">
        <v>300.77</v>
      </c>
      <c r="F353" s="116" t="s">
        <v>1018</v>
      </c>
      <c r="G353" s="108"/>
      <c r="H353" s="86">
        <v>3</v>
      </c>
      <c r="I353" s="124"/>
      <c r="J353" s="108" t="s">
        <v>4312</v>
      </c>
      <c r="K353" s="114" t="s">
        <v>4114</v>
      </c>
      <c r="L353" s="89" t="s">
        <v>4115</v>
      </c>
      <c r="M353" s="89" t="s">
        <v>18</v>
      </c>
      <c r="N353" s="114">
        <v>49480</v>
      </c>
      <c r="O353" s="102" t="s">
        <v>4116</v>
      </c>
      <c r="P353" s="114" t="s">
        <v>4117</v>
      </c>
      <c r="Q353" s="115" t="s">
        <v>18</v>
      </c>
      <c r="R353" s="114" t="s">
        <v>18</v>
      </c>
      <c r="S353" s="87">
        <v>40161505</v>
      </c>
      <c r="T353" s="122" t="s">
        <v>5712</v>
      </c>
      <c r="U353" s="121">
        <v>10076333609330</v>
      </c>
      <c r="V353" s="123">
        <v>0.22727272727272727</v>
      </c>
    </row>
    <row r="354" spans="1:22">
      <c r="A354" s="87" t="s">
        <v>19</v>
      </c>
      <c r="B354" s="118" t="s">
        <v>720</v>
      </c>
      <c r="C354" s="116" t="s">
        <v>1862</v>
      </c>
      <c r="D354" s="116" t="s">
        <v>972</v>
      </c>
      <c r="E354" s="88">
        <v>324.73</v>
      </c>
      <c r="F354" s="116" t="s">
        <v>1018</v>
      </c>
      <c r="G354" s="83"/>
      <c r="H354" s="86">
        <v>3</v>
      </c>
      <c r="I354" s="99"/>
      <c r="J354" s="98" t="s">
        <v>1115</v>
      </c>
      <c r="K354" s="89" t="s">
        <v>1791</v>
      </c>
      <c r="L354" s="89" t="s">
        <v>18</v>
      </c>
      <c r="M354" s="89" t="s">
        <v>18</v>
      </c>
      <c r="N354" s="114">
        <v>49009</v>
      </c>
      <c r="O354" s="102" t="s">
        <v>4558</v>
      </c>
      <c r="P354" s="114" t="s">
        <v>1628</v>
      </c>
      <c r="Q354" s="115" t="s">
        <v>1373</v>
      </c>
      <c r="R354" s="114" t="s">
        <v>1495</v>
      </c>
      <c r="S354" s="87">
        <v>40161505</v>
      </c>
      <c r="T354" s="122" t="s">
        <v>5086</v>
      </c>
      <c r="U354" s="121" t="s">
        <v>5087</v>
      </c>
      <c r="V354" s="123">
        <v>0.40823732196316792</v>
      </c>
    </row>
    <row r="355" spans="1:22">
      <c r="A355" s="87" t="s">
        <v>19</v>
      </c>
      <c r="B355" s="118" t="s">
        <v>593</v>
      </c>
      <c r="C355" s="116" t="s">
        <v>1861</v>
      </c>
      <c r="D355" s="116" t="s">
        <v>850</v>
      </c>
      <c r="E355" s="88">
        <v>183.8</v>
      </c>
      <c r="F355" s="116" t="s">
        <v>1018</v>
      </c>
      <c r="G355" s="83"/>
      <c r="H355" s="86">
        <v>3</v>
      </c>
      <c r="I355" s="99"/>
      <c r="J355" s="98" t="s">
        <v>1052</v>
      </c>
      <c r="K355" s="89" t="s">
        <v>38</v>
      </c>
      <c r="L355" s="89" t="s">
        <v>37</v>
      </c>
      <c r="M355" s="89" t="s">
        <v>18</v>
      </c>
      <c r="N355" s="114">
        <v>49604</v>
      </c>
      <c r="O355" s="102" t="s">
        <v>39</v>
      </c>
      <c r="P355" s="114" t="s">
        <v>40</v>
      </c>
      <c r="Q355" s="115" t="s">
        <v>1306</v>
      </c>
      <c r="R355" s="114" t="s">
        <v>41</v>
      </c>
      <c r="S355" s="87">
        <v>40161505</v>
      </c>
      <c r="T355" s="122" t="s">
        <v>5088</v>
      </c>
      <c r="U355" s="121" t="s">
        <v>5089</v>
      </c>
      <c r="V355" s="123">
        <v>0.4535970244035199</v>
      </c>
    </row>
    <row r="356" spans="1:22">
      <c r="A356" s="87" t="s">
        <v>19</v>
      </c>
      <c r="B356" s="118" t="s">
        <v>1911</v>
      </c>
      <c r="C356" s="116" t="s">
        <v>1862</v>
      </c>
      <c r="D356" s="103" t="s">
        <v>2110</v>
      </c>
      <c r="E356" s="88">
        <v>341.77</v>
      </c>
      <c r="F356" s="116" t="s">
        <v>1018</v>
      </c>
      <c r="G356" s="83"/>
      <c r="H356" s="86">
        <v>3</v>
      </c>
      <c r="I356" s="99"/>
      <c r="J356" s="98" t="s">
        <v>2290</v>
      </c>
      <c r="K356" s="114" t="s">
        <v>2389</v>
      </c>
      <c r="L356" s="89" t="s">
        <v>18</v>
      </c>
      <c r="M356" s="89" t="s">
        <v>18</v>
      </c>
      <c r="N356" s="114">
        <v>49340</v>
      </c>
      <c r="O356" s="102" t="s">
        <v>18</v>
      </c>
      <c r="P356" s="114" t="s">
        <v>2728</v>
      </c>
      <c r="Q356" s="115" t="s">
        <v>2866</v>
      </c>
      <c r="R356" s="114" t="s">
        <v>2939</v>
      </c>
      <c r="S356" s="87">
        <v>40161505</v>
      </c>
      <c r="T356" s="122" t="s">
        <v>5090</v>
      </c>
      <c r="U356" s="121" t="s">
        <v>5091</v>
      </c>
      <c r="V356" s="123">
        <v>0.28349814025219994</v>
      </c>
    </row>
    <row r="357" spans="1:22">
      <c r="A357" s="87" t="s">
        <v>19</v>
      </c>
      <c r="B357" s="118" t="s">
        <v>632</v>
      </c>
      <c r="C357" s="116" t="s">
        <v>1860</v>
      </c>
      <c r="D357" s="116" t="s">
        <v>886</v>
      </c>
      <c r="E357" s="88">
        <v>336.14</v>
      </c>
      <c r="F357" s="116" t="s">
        <v>1018</v>
      </c>
      <c r="G357" s="83"/>
      <c r="H357" s="86">
        <v>3</v>
      </c>
      <c r="I357" s="99"/>
      <c r="J357" s="98" t="s">
        <v>1075</v>
      </c>
      <c r="K357" s="89" t="s">
        <v>1749</v>
      </c>
      <c r="L357" s="89" t="s">
        <v>18</v>
      </c>
      <c r="M357" s="89" t="s">
        <v>18</v>
      </c>
      <c r="N357" s="114">
        <v>49230</v>
      </c>
      <c r="O357" s="102" t="s">
        <v>4559</v>
      </c>
      <c r="P357" s="114" t="s">
        <v>1566</v>
      </c>
      <c r="Q357" s="115" t="s">
        <v>1323</v>
      </c>
      <c r="R357" s="114" t="s">
        <v>1441</v>
      </c>
      <c r="S357" s="87">
        <v>40161505</v>
      </c>
      <c r="T357" s="122" t="s">
        <v>5092</v>
      </c>
      <c r="U357" s="121" t="s">
        <v>5093</v>
      </c>
      <c r="V357" s="123">
        <v>0.41957724757325593</v>
      </c>
    </row>
    <row r="358" spans="1:22">
      <c r="A358" s="87" t="s">
        <v>19</v>
      </c>
      <c r="B358" s="118" t="s">
        <v>716</v>
      </c>
      <c r="C358" s="116" t="s">
        <v>1861</v>
      </c>
      <c r="D358" s="116" t="s">
        <v>968</v>
      </c>
      <c r="E358" s="88">
        <v>242.41</v>
      </c>
      <c r="F358" s="116" t="s">
        <v>1018</v>
      </c>
      <c r="G358" s="83"/>
      <c r="H358" s="86">
        <v>3</v>
      </c>
      <c r="I358" s="99"/>
      <c r="J358" s="98" t="s">
        <v>1113</v>
      </c>
      <c r="K358" s="89" t="s">
        <v>134</v>
      </c>
      <c r="L358" s="89" t="s">
        <v>133</v>
      </c>
      <c r="M358" s="89" t="s">
        <v>18</v>
      </c>
      <c r="N358" s="114">
        <v>49210</v>
      </c>
      <c r="O358" s="102" t="s">
        <v>4560</v>
      </c>
      <c r="P358" s="114" t="s">
        <v>135</v>
      </c>
      <c r="Q358" s="115" t="s">
        <v>18</v>
      </c>
      <c r="R358" s="114" t="s">
        <v>136</v>
      </c>
      <c r="S358" s="87">
        <v>40161505</v>
      </c>
      <c r="T358" s="122" t="s">
        <v>5094</v>
      </c>
      <c r="U358" s="121" t="s">
        <v>5095</v>
      </c>
      <c r="V358" s="123">
        <v>0.28349814025219994</v>
      </c>
    </row>
    <row r="359" spans="1:22">
      <c r="A359" s="87" t="s">
        <v>19</v>
      </c>
      <c r="B359" s="118" t="s">
        <v>3460</v>
      </c>
      <c r="C359" s="116" t="s">
        <v>1862</v>
      </c>
      <c r="D359" s="103" t="s">
        <v>4340</v>
      </c>
      <c r="E359" s="88">
        <v>170.99</v>
      </c>
      <c r="F359" s="116" t="s">
        <v>1018</v>
      </c>
      <c r="G359" s="108"/>
      <c r="H359" s="86">
        <v>3</v>
      </c>
      <c r="I359" s="124"/>
      <c r="J359" s="108" t="s">
        <v>4291</v>
      </c>
      <c r="K359" s="114">
        <v>1780137020</v>
      </c>
      <c r="L359" s="89" t="s">
        <v>4013</v>
      </c>
      <c r="M359" s="89" t="s">
        <v>18</v>
      </c>
      <c r="N359" s="114">
        <v>49320</v>
      </c>
      <c r="O359" s="102" t="s">
        <v>4014</v>
      </c>
      <c r="P359" s="114" t="s">
        <v>4015</v>
      </c>
      <c r="Q359" s="115" t="s">
        <v>18</v>
      </c>
      <c r="R359" s="114" t="s">
        <v>4016</v>
      </c>
      <c r="S359" s="87">
        <v>40161505</v>
      </c>
      <c r="T359" s="122" t="s">
        <v>5713</v>
      </c>
      <c r="U359" s="121" t="s">
        <v>5714</v>
      </c>
      <c r="V359" s="123">
        <v>0.19909090909090907</v>
      </c>
    </row>
    <row r="360" spans="1:22">
      <c r="A360" s="87" t="s">
        <v>19</v>
      </c>
      <c r="B360" s="118" t="s">
        <v>656</v>
      </c>
      <c r="C360" s="116" t="s">
        <v>1861</v>
      </c>
      <c r="D360" s="116" t="s">
        <v>910</v>
      </c>
      <c r="E360" s="88">
        <v>148.46</v>
      </c>
      <c r="F360" s="116" t="s">
        <v>1018</v>
      </c>
      <c r="G360" s="83"/>
      <c r="H360" s="86">
        <v>3</v>
      </c>
      <c r="I360" s="99"/>
      <c r="J360" s="98" t="s">
        <v>1085</v>
      </c>
      <c r="K360" s="89" t="s">
        <v>1759</v>
      </c>
      <c r="L360" s="89" t="s">
        <v>18</v>
      </c>
      <c r="M360" s="89" t="s">
        <v>1223</v>
      </c>
      <c r="N360" s="102">
        <v>46419</v>
      </c>
      <c r="O360" s="102" t="s">
        <v>18</v>
      </c>
      <c r="P360" s="114" t="s">
        <v>1593</v>
      </c>
      <c r="Q360" s="115" t="s">
        <v>1350</v>
      </c>
      <c r="R360" s="89" t="s">
        <v>1468</v>
      </c>
      <c r="S360" s="87">
        <v>40161505</v>
      </c>
      <c r="T360" s="122" t="s">
        <v>5096</v>
      </c>
      <c r="U360" s="121" t="s">
        <v>5097</v>
      </c>
      <c r="V360" s="123">
        <v>0.5747074299192596</v>
      </c>
    </row>
    <row r="361" spans="1:22">
      <c r="A361" s="87" t="s">
        <v>19</v>
      </c>
      <c r="B361" s="118" t="s">
        <v>752</v>
      </c>
      <c r="C361" s="116" t="s">
        <v>1861</v>
      </c>
      <c r="D361" s="116" t="s">
        <v>1003</v>
      </c>
      <c r="E361" s="88">
        <v>250.35</v>
      </c>
      <c r="F361" s="116" t="s">
        <v>1018</v>
      </c>
      <c r="G361" s="83"/>
      <c r="H361" s="86">
        <v>3</v>
      </c>
      <c r="I361" s="99"/>
      <c r="J361" s="98" t="s">
        <v>1131</v>
      </c>
      <c r="K361" s="89" t="s">
        <v>1722</v>
      </c>
      <c r="L361" s="89" t="s">
        <v>18</v>
      </c>
      <c r="M361" s="89" t="s">
        <v>18</v>
      </c>
      <c r="N361" s="114">
        <v>49042</v>
      </c>
      <c r="O361" s="102" t="s">
        <v>4561</v>
      </c>
      <c r="P361" s="114" t="s">
        <v>1559</v>
      </c>
      <c r="Q361" s="115" t="s">
        <v>18</v>
      </c>
      <c r="R361" s="114" t="s">
        <v>1433</v>
      </c>
      <c r="S361" s="87">
        <v>40161505</v>
      </c>
      <c r="T361" s="122" t="s">
        <v>5098</v>
      </c>
      <c r="U361" s="121" t="s">
        <v>5099</v>
      </c>
      <c r="V361" s="123">
        <v>0.22679851220175995</v>
      </c>
    </row>
    <row r="362" spans="1:22">
      <c r="A362" s="87" t="s">
        <v>19</v>
      </c>
      <c r="B362" s="118" t="s">
        <v>618</v>
      </c>
      <c r="C362" s="116" t="s">
        <v>1861</v>
      </c>
      <c r="D362" s="116" t="s">
        <v>874</v>
      </c>
      <c r="E362" s="88">
        <v>175.57</v>
      </c>
      <c r="F362" s="116" t="s">
        <v>1018</v>
      </c>
      <c r="G362" s="83"/>
      <c r="H362" s="86">
        <v>3</v>
      </c>
      <c r="I362" s="99"/>
      <c r="J362" s="98" t="s">
        <v>1068</v>
      </c>
      <c r="K362" s="89" t="s">
        <v>43</v>
      </c>
      <c r="L362" s="89" t="s">
        <v>42</v>
      </c>
      <c r="M362" s="89" t="s">
        <v>18</v>
      </c>
      <c r="N362" s="114">
        <v>49460</v>
      </c>
      <c r="O362" s="102" t="s">
        <v>44</v>
      </c>
      <c r="P362" s="114" t="s">
        <v>45</v>
      </c>
      <c r="Q362" s="115" t="s">
        <v>46</v>
      </c>
      <c r="R362" s="114" t="s">
        <v>47</v>
      </c>
      <c r="S362" s="87">
        <v>40161505</v>
      </c>
      <c r="T362" s="122" t="s">
        <v>5100</v>
      </c>
      <c r="U362" s="121" t="s">
        <v>5101</v>
      </c>
      <c r="V362" s="123">
        <v>0.22090175088451419</v>
      </c>
    </row>
    <row r="363" spans="1:22">
      <c r="A363" s="87" t="s">
        <v>19</v>
      </c>
      <c r="B363" s="118" t="s">
        <v>691</v>
      </c>
      <c r="C363" s="116" t="s">
        <v>1861</v>
      </c>
      <c r="D363" s="116" t="s">
        <v>944</v>
      </c>
      <c r="E363" s="88">
        <v>287.08</v>
      </c>
      <c r="F363" s="116" t="s">
        <v>1018</v>
      </c>
      <c r="G363" s="83"/>
      <c r="H363" s="86">
        <v>3</v>
      </c>
      <c r="I363" s="99"/>
      <c r="J363" s="98" t="s">
        <v>1106</v>
      </c>
      <c r="K363" s="89" t="s">
        <v>1798</v>
      </c>
      <c r="L363" s="89" t="s">
        <v>18</v>
      </c>
      <c r="M363" s="89" t="s">
        <v>18</v>
      </c>
      <c r="N363" s="114">
        <v>49893</v>
      </c>
      <c r="O363" s="102" t="s">
        <v>4562</v>
      </c>
      <c r="P363" s="114" t="s">
        <v>1610</v>
      </c>
      <c r="Q363" s="115" t="s">
        <v>1362</v>
      </c>
      <c r="R363" s="114" t="s">
        <v>1482</v>
      </c>
      <c r="S363" s="87">
        <v>40161505</v>
      </c>
      <c r="T363" s="122" t="s">
        <v>5102</v>
      </c>
      <c r="U363" s="121" t="s">
        <v>5103</v>
      </c>
      <c r="V363" s="123">
        <v>0.40823732196316792</v>
      </c>
    </row>
    <row r="364" spans="1:22">
      <c r="A364" s="87" t="s">
        <v>19</v>
      </c>
      <c r="B364" s="118" t="s">
        <v>1910</v>
      </c>
      <c r="C364" s="116" t="s">
        <v>1862</v>
      </c>
      <c r="D364" s="103" t="s">
        <v>2109</v>
      </c>
      <c r="E364" s="88">
        <v>378.56</v>
      </c>
      <c r="F364" s="116" t="s">
        <v>1018</v>
      </c>
      <c r="G364" s="83"/>
      <c r="H364" s="86">
        <v>3</v>
      </c>
      <c r="I364" s="99"/>
      <c r="J364" s="98" t="s">
        <v>2289</v>
      </c>
      <c r="K364" s="114" t="s">
        <v>2388</v>
      </c>
      <c r="L364" s="89" t="s">
        <v>2497</v>
      </c>
      <c r="M364" s="89" t="s">
        <v>18</v>
      </c>
      <c r="N364" s="114">
        <v>49191</v>
      </c>
      <c r="O364" s="102" t="s">
        <v>2589</v>
      </c>
      <c r="P364" s="114" t="s">
        <v>2727</v>
      </c>
      <c r="Q364" s="115" t="s">
        <v>18</v>
      </c>
      <c r="R364" s="114" t="s">
        <v>18</v>
      </c>
      <c r="S364" s="87">
        <v>40161505</v>
      </c>
      <c r="T364" s="122" t="s">
        <v>5104</v>
      </c>
      <c r="U364" s="121" t="s">
        <v>5105</v>
      </c>
      <c r="V364" s="123">
        <v>0.5747074299192596</v>
      </c>
    </row>
    <row r="365" spans="1:22">
      <c r="A365" s="87" t="s">
        <v>19</v>
      </c>
      <c r="B365" s="118" t="s">
        <v>1998</v>
      </c>
      <c r="C365" s="116" t="s">
        <v>1862</v>
      </c>
      <c r="D365" s="103" t="s">
        <v>2195</v>
      </c>
      <c r="E365" s="88">
        <v>241.86</v>
      </c>
      <c r="F365" s="116" t="s">
        <v>1018</v>
      </c>
      <c r="G365" s="85"/>
      <c r="H365" s="86">
        <v>3</v>
      </c>
      <c r="I365" s="99"/>
      <c r="J365" s="98" t="s">
        <v>3140</v>
      </c>
      <c r="K365" s="114" t="s">
        <v>2446</v>
      </c>
      <c r="L365" s="89" t="s">
        <v>18</v>
      </c>
      <c r="M365" s="89" t="s">
        <v>18</v>
      </c>
      <c r="N365" s="114">
        <v>49185</v>
      </c>
      <c r="O365" s="102" t="s">
        <v>2640</v>
      </c>
      <c r="P365" s="114" t="s">
        <v>2794</v>
      </c>
      <c r="Q365" s="115" t="s">
        <v>18</v>
      </c>
      <c r="R365" s="114" t="s">
        <v>18</v>
      </c>
      <c r="S365" s="87">
        <v>40161505</v>
      </c>
      <c r="T365" s="122" t="s">
        <v>5480</v>
      </c>
      <c r="U365" s="121" t="s">
        <v>5481</v>
      </c>
      <c r="V365" s="123">
        <v>0.46856572620883602</v>
      </c>
    </row>
    <row r="366" spans="1:22">
      <c r="A366" s="87" t="s">
        <v>19</v>
      </c>
      <c r="B366" s="118" t="s">
        <v>698</v>
      </c>
      <c r="C366" s="116" t="s">
        <v>1862</v>
      </c>
      <c r="D366" s="116" t="s">
        <v>950</v>
      </c>
      <c r="E366" s="88">
        <v>367.73</v>
      </c>
      <c r="F366" s="116" t="s">
        <v>1018</v>
      </c>
      <c r="G366" s="83"/>
      <c r="H366" s="86">
        <v>3</v>
      </c>
      <c r="I366" s="99"/>
      <c r="J366" s="98" t="s">
        <v>1109</v>
      </c>
      <c r="K366" s="89" t="s">
        <v>81</v>
      </c>
      <c r="L366" s="89" t="s">
        <v>80</v>
      </c>
      <c r="M366" s="89" t="s">
        <v>18</v>
      </c>
      <c r="N366" s="114">
        <v>49085</v>
      </c>
      <c r="O366" s="102" t="s">
        <v>82</v>
      </c>
      <c r="P366" s="114" t="s">
        <v>83</v>
      </c>
      <c r="Q366" s="115" t="s">
        <v>4484</v>
      </c>
      <c r="R366" s="114" t="s">
        <v>84</v>
      </c>
      <c r="S366" s="87">
        <v>40161505</v>
      </c>
      <c r="T366" s="122" t="s">
        <v>5106</v>
      </c>
      <c r="U366" s="121" t="s">
        <v>5107</v>
      </c>
      <c r="V366" s="123">
        <v>0.75614623968066763</v>
      </c>
    </row>
    <row r="367" spans="1:22">
      <c r="A367" s="87" t="s">
        <v>19</v>
      </c>
      <c r="B367" s="118" t="s">
        <v>1997</v>
      </c>
      <c r="C367" s="116" t="s">
        <v>1862</v>
      </c>
      <c r="D367" s="103" t="s">
        <v>2194</v>
      </c>
      <c r="E367" s="88">
        <v>362.43</v>
      </c>
      <c r="F367" s="116" t="s">
        <v>1018</v>
      </c>
      <c r="G367" s="85"/>
      <c r="H367" s="86">
        <v>3</v>
      </c>
      <c r="I367" s="99"/>
      <c r="J367" s="98" t="s">
        <v>3060</v>
      </c>
      <c r="K367" s="114" t="s">
        <v>2445</v>
      </c>
      <c r="L367" s="89" t="s">
        <v>18</v>
      </c>
      <c r="M367" s="89" t="s">
        <v>18</v>
      </c>
      <c r="N367" s="114">
        <v>49001</v>
      </c>
      <c r="O367" s="102" t="s">
        <v>2639</v>
      </c>
      <c r="P367" s="114" t="s">
        <v>2793</v>
      </c>
      <c r="Q367" s="115" t="s">
        <v>18</v>
      </c>
      <c r="R367" s="114" t="s">
        <v>18</v>
      </c>
      <c r="S367" s="87">
        <v>40161505</v>
      </c>
      <c r="T367" s="122" t="s">
        <v>5482</v>
      </c>
      <c r="U367" s="121" t="s">
        <v>5483</v>
      </c>
      <c r="V367" s="123">
        <v>1.0205933049079197</v>
      </c>
    </row>
    <row r="368" spans="1:22">
      <c r="A368" s="87" t="s">
        <v>19</v>
      </c>
      <c r="B368" s="118" t="s">
        <v>1875</v>
      </c>
      <c r="C368" s="116" t="s">
        <v>1861</v>
      </c>
      <c r="D368" s="103" t="s">
        <v>2077</v>
      </c>
      <c r="E368" s="88">
        <v>230.4</v>
      </c>
      <c r="F368" s="116" t="s">
        <v>1018</v>
      </c>
      <c r="G368" s="83"/>
      <c r="H368" s="86">
        <v>3</v>
      </c>
      <c r="I368" s="99"/>
      <c r="J368" s="98" t="s">
        <v>2264</v>
      </c>
      <c r="K368" s="114" t="s">
        <v>2360</v>
      </c>
      <c r="L368" s="89" t="s">
        <v>18</v>
      </c>
      <c r="M368" s="89" t="s">
        <v>18</v>
      </c>
      <c r="N368" s="114">
        <v>49310</v>
      </c>
      <c r="O368" s="102" t="s">
        <v>2568</v>
      </c>
      <c r="P368" s="114" t="s">
        <v>2698</v>
      </c>
      <c r="Q368" s="115" t="s">
        <v>2854</v>
      </c>
      <c r="R368" s="114" t="s">
        <v>2918</v>
      </c>
      <c r="S368" s="87">
        <v>40161505</v>
      </c>
      <c r="T368" s="122" t="s">
        <v>5108</v>
      </c>
      <c r="U368" s="121" t="s">
        <v>5109</v>
      </c>
      <c r="V368" s="123">
        <v>0.55837793704073302</v>
      </c>
    </row>
    <row r="369" spans="1:22">
      <c r="A369" s="87" t="s">
        <v>19</v>
      </c>
      <c r="B369" s="118" t="s">
        <v>607</v>
      </c>
      <c r="C369" s="116" t="s">
        <v>1861</v>
      </c>
      <c r="D369" s="116" t="s">
        <v>863</v>
      </c>
      <c r="E369" s="88">
        <v>185.47</v>
      </c>
      <c r="F369" s="116" t="s">
        <v>1018</v>
      </c>
      <c r="G369" s="83"/>
      <c r="H369" s="86">
        <v>3</v>
      </c>
      <c r="I369" s="99"/>
      <c r="J369" s="98" t="s">
        <v>1059</v>
      </c>
      <c r="K369" s="89" t="s">
        <v>1736</v>
      </c>
      <c r="L369" s="89" t="s">
        <v>18</v>
      </c>
      <c r="M369" s="89" t="s">
        <v>1183</v>
      </c>
      <c r="N369" s="114">
        <v>46935</v>
      </c>
      <c r="O369" s="102" t="s">
        <v>4563</v>
      </c>
      <c r="P369" s="114" t="s">
        <v>1553</v>
      </c>
      <c r="Q369" s="115" t="s">
        <v>1310</v>
      </c>
      <c r="R369" s="114" t="s">
        <v>1428</v>
      </c>
      <c r="S369" s="87">
        <v>40161505</v>
      </c>
      <c r="T369" s="122" t="s">
        <v>5110</v>
      </c>
      <c r="U369" s="121" t="s">
        <v>5111</v>
      </c>
      <c r="V369" s="123">
        <v>0.3855574707429919</v>
      </c>
    </row>
    <row r="370" spans="1:22">
      <c r="A370" s="87" t="s">
        <v>19</v>
      </c>
      <c r="B370" s="118" t="s">
        <v>1909</v>
      </c>
      <c r="C370" s="116" t="s">
        <v>1862</v>
      </c>
      <c r="D370" s="103" t="s">
        <v>2108</v>
      </c>
      <c r="E370" s="88">
        <v>264.47000000000003</v>
      </c>
      <c r="F370" s="116" t="s">
        <v>1018</v>
      </c>
      <c r="G370" s="83"/>
      <c r="H370" s="86">
        <v>3</v>
      </c>
      <c r="I370" s="99"/>
      <c r="J370" s="98" t="s">
        <v>2288</v>
      </c>
      <c r="K370" s="114" t="s">
        <v>2387</v>
      </c>
      <c r="L370" s="89" t="s">
        <v>3287</v>
      </c>
      <c r="M370" s="89" t="s">
        <v>18</v>
      </c>
      <c r="N370" s="114">
        <v>49116</v>
      </c>
      <c r="O370" s="102" t="s">
        <v>2588</v>
      </c>
      <c r="P370" s="114" t="s">
        <v>2726</v>
      </c>
      <c r="Q370" s="115" t="s">
        <v>18</v>
      </c>
      <c r="R370" s="114" t="s">
        <v>18</v>
      </c>
      <c r="S370" s="87">
        <v>40161505</v>
      </c>
      <c r="T370" s="122" t="s">
        <v>5112</v>
      </c>
      <c r="U370" s="121" t="s">
        <v>5113</v>
      </c>
      <c r="V370" s="123">
        <v>0.31751791708246391</v>
      </c>
    </row>
    <row r="371" spans="1:22">
      <c r="A371" s="87" t="s">
        <v>19</v>
      </c>
      <c r="B371" s="118" t="s">
        <v>3468</v>
      </c>
      <c r="C371" s="116" t="s">
        <v>1862</v>
      </c>
      <c r="D371" s="119" t="s">
        <v>4348</v>
      </c>
      <c r="E371" s="88">
        <v>2877.25</v>
      </c>
      <c r="F371" s="116" t="s">
        <v>1018</v>
      </c>
      <c r="G371" s="108"/>
      <c r="H371" s="86">
        <v>3</v>
      </c>
      <c r="I371" s="124"/>
      <c r="J371" s="108" t="s">
        <v>4296</v>
      </c>
      <c r="K371" s="114" t="s">
        <v>4044</v>
      </c>
      <c r="L371" s="89" t="s">
        <v>18</v>
      </c>
      <c r="M371" s="89" t="s">
        <v>18</v>
      </c>
      <c r="N371" s="114">
        <v>49090</v>
      </c>
      <c r="O371" s="102" t="s">
        <v>18</v>
      </c>
      <c r="P371" s="114" t="s">
        <v>4045</v>
      </c>
      <c r="Q371" s="115" t="s">
        <v>18</v>
      </c>
      <c r="R371" s="114" t="s">
        <v>18</v>
      </c>
      <c r="S371" s="87">
        <v>40161505</v>
      </c>
      <c r="T371" s="122" t="s">
        <v>5718</v>
      </c>
      <c r="U371" s="121" t="s">
        <v>5719</v>
      </c>
      <c r="V371" s="123">
        <v>1.1363636363636362</v>
      </c>
    </row>
    <row r="372" spans="1:22">
      <c r="A372" s="87" t="s">
        <v>19</v>
      </c>
      <c r="B372" s="118" t="s">
        <v>5988</v>
      </c>
      <c r="C372" s="116" t="s">
        <v>1860</v>
      </c>
      <c r="D372" s="103" t="s">
        <v>5988</v>
      </c>
      <c r="E372" s="88">
        <v>128.02000000000001</v>
      </c>
      <c r="F372" s="116" t="s">
        <v>1018</v>
      </c>
      <c r="G372" s="85"/>
      <c r="H372" s="86">
        <v>3</v>
      </c>
      <c r="I372" s="127"/>
      <c r="J372" s="108" t="s">
        <v>5991</v>
      </c>
      <c r="K372" s="127">
        <v>90411732</v>
      </c>
      <c r="L372" s="130" t="s">
        <v>2496</v>
      </c>
      <c r="M372" s="89" t="s">
        <v>18</v>
      </c>
      <c r="N372" s="130" t="s">
        <v>6000</v>
      </c>
      <c r="O372" s="130" t="s">
        <v>5997</v>
      </c>
      <c r="P372" s="130" t="s">
        <v>2692</v>
      </c>
      <c r="Q372" s="132" t="s">
        <v>6001</v>
      </c>
      <c r="R372" s="130" t="s">
        <v>2912</v>
      </c>
      <c r="S372" s="87">
        <v>40161505</v>
      </c>
      <c r="T372" s="122" t="s">
        <v>5993</v>
      </c>
      <c r="U372" s="122" t="s">
        <v>5994</v>
      </c>
      <c r="V372" s="123">
        <v>0.2643990929705215</v>
      </c>
    </row>
    <row r="373" spans="1:22">
      <c r="A373" s="87" t="s">
        <v>19</v>
      </c>
      <c r="B373" s="118" t="s">
        <v>662</v>
      </c>
      <c r="C373" s="116" t="s">
        <v>1861</v>
      </c>
      <c r="D373" s="116" t="s">
        <v>916</v>
      </c>
      <c r="E373" s="88">
        <v>199.57</v>
      </c>
      <c r="F373" s="116" t="s">
        <v>1018</v>
      </c>
      <c r="G373" s="83"/>
      <c r="H373" s="86">
        <v>3</v>
      </c>
      <c r="I373" s="99"/>
      <c r="J373" s="98" t="s">
        <v>1091</v>
      </c>
      <c r="K373" s="89" t="s">
        <v>1764</v>
      </c>
      <c r="L373" s="89" t="s">
        <v>18</v>
      </c>
      <c r="M373" s="89" t="s">
        <v>1222</v>
      </c>
      <c r="N373" s="114">
        <v>49086</v>
      </c>
      <c r="O373" s="102" t="s">
        <v>18</v>
      </c>
      <c r="P373" s="114" t="s">
        <v>1592</v>
      </c>
      <c r="Q373" s="115" t="s">
        <v>1349</v>
      </c>
      <c r="R373" s="114" t="s">
        <v>1467</v>
      </c>
      <c r="S373" s="87">
        <v>40161505</v>
      </c>
      <c r="T373" s="122" t="s">
        <v>5114</v>
      </c>
      <c r="U373" s="121" t="s">
        <v>5115</v>
      </c>
      <c r="V373" s="123">
        <v>0.26444706522725209</v>
      </c>
    </row>
    <row r="374" spans="1:22">
      <c r="A374" s="87" t="s">
        <v>19</v>
      </c>
      <c r="B374" s="118" t="s">
        <v>1908</v>
      </c>
      <c r="C374" s="116" t="s">
        <v>1862</v>
      </c>
      <c r="D374" s="103" t="s">
        <v>2107</v>
      </c>
      <c r="E374" s="88">
        <v>261.22000000000003</v>
      </c>
      <c r="F374" s="116" t="s">
        <v>1018</v>
      </c>
      <c r="G374" s="83"/>
      <c r="H374" s="86">
        <v>3</v>
      </c>
      <c r="I374" s="99"/>
      <c r="J374" s="98" t="s">
        <v>2287</v>
      </c>
      <c r="K374" s="114" t="s">
        <v>2386</v>
      </c>
      <c r="L374" s="89" t="s">
        <v>18</v>
      </c>
      <c r="M374" s="89" t="s">
        <v>18</v>
      </c>
      <c r="N374" s="114">
        <v>49119</v>
      </c>
      <c r="O374" s="102" t="s">
        <v>2587</v>
      </c>
      <c r="P374" s="114" t="s">
        <v>2725</v>
      </c>
      <c r="Q374" s="115" t="s">
        <v>18</v>
      </c>
      <c r="R374" s="114" t="s">
        <v>2938</v>
      </c>
      <c r="S374" s="87">
        <v>40161505</v>
      </c>
      <c r="T374" s="122" t="s">
        <v>5116</v>
      </c>
      <c r="U374" s="121" t="s">
        <v>5117</v>
      </c>
      <c r="V374" s="123">
        <v>0.46856572620883602</v>
      </c>
    </row>
    <row r="375" spans="1:22">
      <c r="A375" s="87" t="s">
        <v>19</v>
      </c>
      <c r="B375" s="118" t="s">
        <v>567</v>
      </c>
      <c r="C375" s="116" t="s">
        <v>1860</v>
      </c>
      <c r="D375" s="116" t="s">
        <v>826</v>
      </c>
      <c r="E375" s="88">
        <v>234.52</v>
      </c>
      <c r="F375" s="116" t="s">
        <v>1018</v>
      </c>
      <c r="G375" s="83"/>
      <c r="H375" s="86">
        <v>3</v>
      </c>
      <c r="I375" s="99"/>
      <c r="J375" s="98" t="s">
        <v>3141</v>
      </c>
      <c r="K375" s="89" t="s">
        <v>89</v>
      </c>
      <c r="L375" s="89" t="s">
        <v>88</v>
      </c>
      <c r="M375" s="89" t="s">
        <v>18</v>
      </c>
      <c r="N375" s="114">
        <v>49104</v>
      </c>
      <c r="O375" s="102" t="s">
        <v>90</v>
      </c>
      <c r="P375" s="114" t="s">
        <v>91</v>
      </c>
      <c r="Q375" s="115" t="s">
        <v>92</v>
      </c>
      <c r="R375" s="114" t="s">
        <v>93</v>
      </c>
      <c r="S375" s="87">
        <v>40161505</v>
      </c>
      <c r="T375" s="122" t="s">
        <v>5118</v>
      </c>
      <c r="U375" s="121" t="s">
        <v>5119</v>
      </c>
      <c r="V375" s="123">
        <v>0.34019776830263992</v>
      </c>
    </row>
    <row r="376" spans="1:22">
      <c r="A376" s="87" t="s">
        <v>19</v>
      </c>
      <c r="B376" s="118" t="s">
        <v>580</v>
      </c>
      <c r="C376" s="116" t="s">
        <v>1861</v>
      </c>
      <c r="D376" s="116" t="s">
        <v>837</v>
      </c>
      <c r="E376" s="88">
        <v>270.79000000000002</v>
      </c>
      <c r="F376" s="116" t="s">
        <v>1018</v>
      </c>
      <c r="G376" s="83"/>
      <c r="H376" s="86">
        <v>3</v>
      </c>
      <c r="I376" s="99"/>
      <c r="J376" s="98" t="s">
        <v>1046</v>
      </c>
      <c r="K376" s="89" t="s">
        <v>62</v>
      </c>
      <c r="L376" s="89" t="s">
        <v>61</v>
      </c>
      <c r="M376" s="89" t="s">
        <v>18</v>
      </c>
      <c r="N376" s="114">
        <v>49065</v>
      </c>
      <c r="O376" s="102" t="s">
        <v>63</v>
      </c>
      <c r="P376" s="114" t="s">
        <v>64</v>
      </c>
      <c r="Q376" s="115" t="s">
        <v>65</v>
      </c>
      <c r="R376" s="114" t="s">
        <v>66</v>
      </c>
      <c r="S376" s="87">
        <v>40161505</v>
      </c>
      <c r="T376" s="122" t="s">
        <v>5120</v>
      </c>
      <c r="U376" s="121" t="s">
        <v>5121</v>
      </c>
      <c r="V376" s="123">
        <v>0.37058876893767573</v>
      </c>
    </row>
    <row r="377" spans="1:22">
      <c r="A377" s="87" t="s">
        <v>19</v>
      </c>
      <c r="B377" s="118" t="s">
        <v>1996</v>
      </c>
      <c r="C377" s="116" t="s">
        <v>1862</v>
      </c>
      <c r="D377" s="103" t="s">
        <v>2193</v>
      </c>
      <c r="E377" s="88">
        <v>270.63</v>
      </c>
      <c r="F377" s="116" t="s">
        <v>1018</v>
      </c>
      <c r="G377" s="83"/>
      <c r="H377" s="86">
        <v>3</v>
      </c>
      <c r="I377" s="99"/>
      <c r="J377" s="98" t="s">
        <v>2336</v>
      </c>
      <c r="K377" s="114" t="s">
        <v>2444</v>
      </c>
      <c r="L377" s="89" t="s">
        <v>18</v>
      </c>
      <c r="M377" s="89" t="s">
        <v>18</v>
      </c>
      <c r="N377" s="114">
        <v>49157</v>
      </c>
      <c r="O377" s="102" t="s">
        <v>2638</v>
      </c>
      <c r="P377" s="114" t="s">
        <v>2792</v>
      </c>
      <c r="Q377" s="115" t="s">
        <v>18</v>
      </c>
      <c r="R377" s="114" t="s">
        <v>2988</v>
      </c>
      <c r="S377" s="87">
        <v>40161505</v>
      </c>
      <c r="T377" s="122" t="s">
        <v>5122</v>
      </c>
      <c r="U377" s="121" t="s">
        <v>5123</v>
      </c>
      <c r="V377" s="123">
        <v>0.2871269164474281</v>
      </c>
    </row>
    <row r="378" spans="1:22">
      <c r="A378" s="87" t="s">
        <v>19</v>
      </c>
      <c r="B378" s="118" t="s">
        <v>609</v>
      </c>
      <c r="C378" s="116" t="s">
        <v>1861</v>
      </c>
      <c r="D378" s="116" t="s">
        <v>865</v>
      </c>
      <c r="E378" s="88">
        <v>237.62</v>
      </c>
      <c r="F378" s="116" t="s">
        <v>1018</v>
      </c>
      <c r="G378" s="83"/>
      <c r="H378" s="86">
        <v>3</v>
      </c>
      <c r="I378" s="99"/>
      <c r="J378" s="98" t="s">
        <v>1061</v>
      </c>
      <c r="K378" s="89" t="s">
        <v>1738</v>
      </c>
      <c r="L378" s="89" t="s">
        <v>18</v>
      </c>
      <c r="M378" s="89" t="s">
        <v>1190</v>
      </c>
      <c r="N378" s="114">
        <v>42844</v>
      </c>
      <c r="O378" s="102" t="s">
        <v>4564</v>
      </c>
      <c r="P378" s="114" t="s">
        <v>1559</v>
      </c>
      <c r="Q378" s="115" t="s">
        <v>1316</v>
      </c>
      <c r="R378" s="114" t="s">
        <v>1433</v>
      </c>
      <c r="S378" s="87">
        <v>40161505</v>
      </c>
      <c r="T378" s="122" t="s">
        <v>5124</v>
      </c>
      <c r="U378" s="121" t="s">
        <v>5125</v>
      </c>
      <c r="V378" s="123">
        <v>0.47264809942846775</v>
      </c>
    </row>
    <row r="379" spans="1:22">
      <c r="A379" s="87" t="s">
        <v>19</v>
      </c>
      <c r="B379" s="118" t="s">
        <v>596</v>
      </c>
      <c r="C379" s="116" t="s">
        <v>1861</v>
      </c>
      <c r="D379" s="116" t="s">
        <v>853</v>
      </c>
      <c r="E379" s="88">
        <v>177.97</v>
      </c>
      <c r="F379" s="116" t="s">
        <v>1018</v>
      </c>
      <c r="G379" s="83"/>
      <c r="H379" s="86">
        <v>3</v>
      </c>
      <c r="I379" s="99"/>
      <c r="J379" s="98" t="s">
        <v>1054</v>
      </c>
      <c r="K379" s="89" t="s">
        <v>177</v>
      </c>
      <c r="L379" s="89" t="s">
        <v>176</v>
      </c>
      <c r="M379" s="89" t="s">
        <v>18</v>
      </c>
      <c r="N379" s="114">
        <v>49069</v>
      </c>
      <c r="O379" s="102" t="s">
        <v>178</v>
      </c>
      <c r="P379" s="114" t="s">
        <v>179</v>
      </c>
      <c r="Q379" s="115" t="s">
        <v>180</v>
      </c>
      <c r="R379" s="114" t="s">
        <v>181</v>
      </c>
      <c r="S379" s="87">
        <v>40161505</v>
      </c>
      <c r="T379" s="122" t="s">
        <v>5126</v>
      </c>
      <c r="U379" s="121" t="s">
        <v>5127</v>
      </c>
      <c r="V379" s="123">
        <v>0.30254921527714779</v>
      </c>
    </row>
    <row r="380" spans="1:22">
      <c r="A380" s="87" t="s">
        <v>19</v>
      </c>
      <c r="B380" s="118" t="s">
        <v>558</v>
      </c>
      <c r="C380" s="116" t="s">
        <v>1861</v>
      </c>
      <c r="D380" s="116" t="s">
        <v>818</v>
      </c>
      <c r="E380" s="88">
        <v>201.76</v>
      </c>
      <c r="F380" s="116" t="s">
        <v>1018</v>
      </c>
      <c r="G380" s="83"/>
      <c r="H380" s="86">
        <v>3</v>
      </c>
      <c r="I380" s="99"/>
      <c r="J380" s="98" t="s">
        <v>1036</v>
      </c>
      <c r="K380" s="89" t="s">
        <v>230</v>
      </c>
      <c r="L380" s="89" t="s">
        <v>229</v>
      </c>
      <c r="M380" s="89" t="s">
        <v>18</v>
      </c>
      <c r="N380" s="114">
        <v>49192</v>
      </c>
      <c r="O380" s="102" t="s">
        <v>5948</v>
      </c>
      <c r="P380" s="114" t="s">
        <v>231</v>
      </c>
      <c r="Q380" s="115" t="s">
        <v>232</v>
      </c>
      <c r="R380" s="114" t="s">
        <v>233</v>
      </c>
      <c r="S380" s="87">
        <v>40161505</v>
      </c>
      <c r="T380" s="122" t="s">
        <v>5128</v>
      </c>
      <c r="U380" s="121" t="s">
        <v>5129</v>
      </c>
      <c r="V380" s="123">
        <v>0.30254921527714779</v>
      </c>
    </row>
    <row r="381" spans="1:22">
      <c r="A381" s="87" t="s">
        <v>19</v>
      </c>
      <c r="B381" s="118" t="s">
        <v>658</v>
      </c>
      <c r="C381" s="116" t="s">
        <v>1861</v>
      </c>
      <c r="D381" s="116" t="s">
        <v>912</v>
      </c>
      <c r="E381" s="88">
        <v>158.13999999999999</v>
      </c>
      <c r="F381" s="116" t="s">
        <v>1018</v>
      </c>
      <c r="G381" s="83"/>
      <c r="H381" s="86">
        <v>3</v>
      </c>
      <c r="I381" s="99"/>
      <c r="J381" s="98" t="s">
        <v>1087</v>
      </c>
      <c r="K381" s="89" t="s">
        <v>1761</v>
      </c>
      <c r="L381" s="89" t="s">
        <v>1221</v>
      </c>
      <c r="M381" s="89" t="s">
        <v>18</v>
      </c>
      <c r="N381" s="114">
        <v>49067</v>
      </c>
      <c r="O381" s="102" t="s">
        <v>18</v>
      </c>
      <c r="P381" s="114" t="s">
        <v>1591</v>
      </c>
      <c r="Q381" s="115" t="s">
        <v>1348</v>
      </c>
      <c r="R381" s="114" t="s">
        <v>1466</v>
      </c>
      <c r="S381" s="87">
        <v>40161505</v>
      </c>
      <c r="T381" s="122" t="s">
        <v>5130</v>
      </c>
      <c r="U381" s="121" t="s">
        <v>5131</v>
      </c>
      <c r="V381" s="123">
        <v>0.21908736278690011</v>
      </c>
    </row>
    <row r="382" spans="1:22">
      <c r="A382" s="87" t="s">
        <v>19</v>
      </c>
      <c r="B382" s="118" t="s">
        <v>541</v>
      </c>
      <c r="C382" s="116" t="s">
        <v>1860</v>
      </c>
      <c r="D382" s="116" t="s">
        <v>802</v>
      </c>
      <c r="E382" s="88">
        <v>153.25</v>
      </c>
      <c r="F382" s="116" t="s">
        <v>1018</v>
      </c>
      <c r="G382" s="83"/>
      <c r="H382" s="86">
        <v>3</v>
      </c>
      <c r="I382" s="99"/>
      <c r="J382" s="98" t="s">
        <v>1028</v>
      </c>
      <c r="K382" s="89" t="s">
        <v>279</v>
      </c>
      <c r="L382" s="89" t="s">
        <v>278</v>
      </c>
      <c r="M382" s="89" t="s">
        <v>18</v>
      </c>
      <c r="N382" s="114">
        <v>49186</v>
      </c>
      <c r="O382" s="102" t="s">
        <v>280</v>
      </c>
      <c r="P382" s="114" t="s">
        <v>281</v>
      </c>
      <c r="Q382" s="115" t="s">
        <v>282</v>
      </c>
      <c r="R382" s="114" t="s">
        <v>283</v>
      </c>
      <c r="S382" s="87">
        <v>40161505</v>
      </c>
      <c r="T382" s="122" t="s">
        <v>5132</v>
      </c>
      <c r="U382" s="121" t="s">
        <v>5133</v>
      </c>
      <c r="V382" s="123">
        <v>0.37784632132813206</v>
      </c>
    </row>
    <row r="383" spans="1:22">
      <c r="A383" s="87" t="s">
        <v>19</v>
      </c>
      <c r="B383" s="118" t="s">
        <v>726</v>
      </c>
      <c r="C383" s="116" t="s">
        <v>1861</v>
      </c>
      <c r="D383" s="116" t="s">
        <v>978</v>
      </c>
      <c r="E383" s="88">
        <v>120.01</v>
      </c>
      <c r="F383" s="116" t="s">
        <v>1018</v>
      </c>
      <c r="G383" s="83"/>
      <c r="H383" s="86">
        <v>3</v>
      </c>
      <c r="I383" s="99"/>
      <c r="J383" s="98" t="s">
        <v>3225</v>
      </c>
      <c r="K383" s="89">
        <v>10366901</v>
      </c>
      <c r="L383" s="89" t="s">
        <v>18</v>
      </c>
      <c r="M383" s="89" t="s">
        <v>1247</v>
      </c>
      <c r="N383" s="114">
        <v>46917</v>
      </c>
      <c r="O383" s="102" t="s">
        <v>4565</v>
      </c>
      <c r="P383" s="114" t="s">
        <v>1635</v>
      </c>
      <c r="Q383" s="115" t="s">
        <v>5949</v>
      </c>
      <c r="R383" s="114" t="s">
        <v>1499</v>
      </c>
      <c r="S383" s="87">
        <v>40161505</v>
      </c>
      <c r="T383" s="122" t="s">
        <v>5134</v>
      </c>
      <c r="U383" s="121" t="s">
        <v>5135</v>
      </c>
      <c r="V383" s="123">
        <v>0.18143880976140797</v>
      </c>
    </row>
    <row r="384" spans="1:22">
      <c r="A384" s="87" t="s">
        <v>19</v>
      </c>
      <c r="B384" s="118" t="s">
        <v>530</v>
      </c>
      <c r="C384" s="116" t="s">
        <v>1860</v>
      </c>
      <c r="D384" s="116" t="s">
        <v>792</v>
      </c>
      <c r="E384" s="88">
        <v>179.75</v>
      </c>
      <c r="F384" s="116" t="s">
        <v>1018</v>
      </c>
      <c r="G384" s="83"/>
      <c r="H384" s="86">
        <v>3</v>
      </c>
      <c r="I384" s="99"/>
      <c r="J384" s="98" t="s">
        <v>1022</v>
      </c>
      <c r="K384" s="89">
        <v>96536696</v>
      </c>
      <c r="L384" s="89" t="s">
        <v>76</v>
      </c>
      <c r="M384" s="89" t="s">
        <v>18</v>
      </c>
      <c r="N384" s="114">
        <v>42831</v>
      </c>
      <c r="O384" s="102" t="s">
        <v>1838</v>
      </c>
      <c r="P384" s="114" t="s">
        <v>77</v>
      </c>
      <c r="Q384" s="115" t="s">
        <v>78</v>
      </c>
      <c r="R384" s="114" t="s">
        <v>79</v>
      </c>
      <c r="S384" s="87">
        <v>40161505</v>
      </c>
      <c r="T384" s="122" t="s">
        <v>5136</v>
      </c>
      <c r="U384" s="121" t="s">
        <v>5137</v>
      </c>
      <c r="V384" s="123">
        <v>0.17826363059058331</v>
      </c>
    </row>
    <row r="385" spans="1:22">
      <c r="A385" s="87" t="s">
        <v>19</v>
      </c>
      <c r="B385" s="118" t="s">
        <v>1907</v>
      </c>
      <c r="C385" s="116" t="s">
        <v>1862</v>
      </c>
      <c r="D385" s="103" t="s">
        <v>2106</v>
      </c>
      <c r="E385" s="88">
        <v>260.58</v>
      </c>
      <c r="F385" s="116" t="s">
        <v>1018</v>
      </c>
      <c r="G385" s="83"/>
      <c r="H385" s="86">
        <v>3</v>
      </c>
      <c r="I385" s="99"/>
      <c r="J385" s="98" t="s">
        <v>2286</v>
      </c>
      <c r="K385" s="114" t="s">
        <v>2385</v>
      </c>
      <c r="L385" s="89" t="s">
        <v>18</v>
      </c>
      <c r="M385" s="114" t="s">
        <v>5864</v>
      </c>
      <c r="N385" s="114">
        <v>49063</v>
      </c>
      <c r="O385" s="102" t="s">
        <v>4566</v>
      </c>
      <c r="P385" s="114" t="s">
        <v>1590</v>
      </c>
      <c r="Q385" s="115" t="s">
        <v>1347</v>
      </c>
      <c r="R385" s="114" t="s">
        <v>1465</v>
      </c>
      <c r="S385" s="87">
        <v>40161505</v>
      </c>
      <c r="T385" s="122" t="s">
        <v>5138</v>
      </c>
      <c r="U385" s="121" t="s">
        <v>5139</v>
      </c>
      <c r="V385" s="123">
        <v>0.24811757234872539</v>
      </c>
    </row>
    <row r="386" spans="1:22">
      <c r="A386" s="87" t="s">
        <v>19</v>
      </c>
      <c r="B386" s="118" t="s">
        <v>1995</v>
      </c>
      <c r="C386" s="116" t="s">
        <v>1862</v>
      </c>
      <c r="D386" s="103" t="s">
        <v>2192</v>
      </c>
      <c r="E386" s="88">
        <v>195.43</v>
      </c>
      <c r="F386" s="116" t="s">
        <v>1018</v>
      </c>
      <c r="G386" s="85"/>
      <c r="H386" s="86">
        <v>3</v>
      </c>
      <c r="I386" s="99"/>
      <c r="J386" s="98" t="s">
        <v>2335</v>
      </c>
      <c r="K386" s="114" t="s">
        <v>2443</v>
      </c>
      <c r="L386" s="89" t="s">
        <v>3288</v>
      </c>
      <c r="M386" s="89" t="s">
        <v>18</v>
      </c>
      <c r="N386" s="114">
        <v>42834</v>
      </c>
      <c r="O386" s="102" t="s">
        <v>2637</v>
      </c>
      <c r="P386" s="114" t="s">
        <v>2791</v>
      </c>
      <c r="Q386" s="115" t="s">
        <v>2893</v>
      </c>
      <c r="R386" s="114" t="s">
        <v>18</v>
      </c>
      <c r="S386" s="87">
        <v>40161505</v>
      </c>
      <c r="T386" s="122" t="s">
        <v>5484</v>
      </c>
      <c r="U386" s="121" t="s">
        <v>5485</v>
      </c>
      <c r="V386" s="123">
        <v>0.19368592942030299</v>
      </c>
    </row>
    <row r="387" spans="1:22">
      <c r="A387" s="87" t="s">
        <v>19</v>
      </c>
      <c r="B387" s="118" t="s">
        <v>648</v>
      </c>
      <c r="C387" s="116" t="s">
        <v>1861</v>
      </c>
      <c r="D387" s="116" t="s">
        <v>902</v>
      </c>
      <c r="E387" s="88">
        <v>157.58000000000001</v>
      </c>
      <c r="F387" s="116" t="s">
        <v>1018</v>
      </c>
      <c r="G387" s="83"/>
      <c r="H387" s="86">
        <v>3</v>
      </c>
      <c r="I387" s="99"/>
      <c r="J387" s="98" t="s">
        <v>1082</v>
      </c>
      <c r="K387" s="89" t="s">
        <v>1755</v>
      </c>
      <c r="L387" s="89" t="s">
        <v>18</v>
      </c>
      <c r="M387" s="89" t="s">
        <v>1209</v>
      </c>
      <c r="N387" s="114">
        <v>49114</v>
      </c>
      <c r="O387" s="102" t="s">
        <v>4567</v>
      </c>
      <c r="P387" s="114" t="s">
        <v>1578</v>
      </c>
      <c r="Q387" s="115" t="s">
        <v>1334</v>
      </c>
      <c r="R387" s="114" t="s">
        <v>1453</v>
      </c>
      <c r="S387" s="87">
        <v>40161505</v>
      </c>
      <c r="T387" s="122" t="s">
        <v>5140</v>
      </c>
      <c r="U387" s="121" t="s">
        <v>5141</v>
      </c>
      <c r="V387" s="123">
        <v>0.14197586863830172</v>
      </c>
    </row>
    <row r="388" spans="1:22">
      <c r="A388" s="87" t="s">
        <v>19</v>
      </c>
      <c r="B388" s="118" t="s">
        <v>1994</v>
      </c>
      <c r="C388" s="116" t="s">
        <v>1862</v>
      </c>
      <c r="D388" s="103" t="s">
        <v>2191</v>
      </c>
      <c r="E388" s="88">
        <v>171.82</v>
      </c>
      <c r="F388" s="116" t="s">
        <v>1018</v>
      </c>
      <c r="G388" s="85"/>
      <c r="H388" s="86">
        <v>3</v>
      </c>
      <c r="I388" s="99"/>
      <c r="J388" s="98" t="s">
        <v>3061</v>
      </c>
      <c r="K388" s="114" t="s">
        <v>2442</v>
      </c>
      <c r="L388" s="89" t="s">
        <v>18</v>
      </c>
      <c r="M388" s="89" t="s">
        <v>18</v>
      </c>
      <c r="N388" s="114">
        <v>46924</v>
      </c>
      <c r="O388" s="102" t="s">
        <v>2636</v>
      </c>
      <c r="P388" s="114" t="s">
        <v>2790</v>
      </c>
      <c r="Q388" s="115" t="s">
        <v>4475</v>
      </c>
      <c r="R388" s="114" t="s">
        <v>2987</v>
      </c>
      <c r="S388" s="87">
        <v>40161505</v>
      </c>
      <c r="T388" s="122" t="s">
        <v>5486</v>
      </c>
      <c r="U388" s="121" t="s">
        <v>5487</v>
      </c>
      <c r="V388" s="123">
        <v>0.40823732196316792</v>
      </c>
    </row>
    <row r="389" spans="1:22">
      <c r="A389" s="87" t="s">
        <v>19</v>
      </c>
      <c r="B389" s="118" t="s">
        <v>1993</v>
      </c>
      <c r="C389" s="116" t="s">
        <v>1862</v>
      </c>
      <c r="D389" s="103" t="s">
        <v>2190</v>
      </c>
      <c r="E389" s="88">
        <v>407.47</v>
      </c>
      <c r="F389" s="116" t="s">
        <v>1018</v>
      </c>
      <c r="G389" s="85"/>
      <c r="H389" s="86">
        <v>3</v>
      </c>
      <c r="I389" s="99"/>
      <c r="J389" s="98" t="s">
        <v>2334</v>
      </c>
      <c r="K389" s="114" t="s">
        <v>2441</v>
      </c>
      <c r="L389" s="89" t="s">
        <v>18</v>
      </c>
      <c r="M389" s="89" t="s">
        <v>18</v>
      </c>
      <c r="N389" s="114">
        <v>49051</v>
      </c>
      <c r="O389" s="102" t="s">
        <v>2635</v>
      </c>
      <c r="P389" s="114" t="s">
        <v>2789</v>
      </c>
      <c r="Q389" s="115" t="s">
        <v>18</v>
      </c>
      <c r="R389" s="114" t="s">
        <v>18</v>
      </c>
      <c r="S389" s="87">
        <v>40161505</v>
      </c>
      <c r="T389" s="122" t="s">
        <v>5488</v>
      </c>
      <c r="U389" s="121" t="s">
        <v>5489</v>
      </c>
      <c r="V389" s="123">
        <v>0.25718951283679575</v>
      </c>
    </row>
    <row r="390" spans="1:22">
      <c r="A390" s="87" t="s">
        <v>19</v>
      </c>
      <c r="B390" s="118" t="s">
        <v>620</v>
      </c>
      <c r="C390" s="116" t="s">
        <v>1861</v>
      </c>
      <c r="D390" s="116" t="s">
        <v>876</v>
      </c>
      <c r="E390" s="88">
        <v>260.47000000000003</v>
      </c>
      <c r="F390" s="116" t="s">
        <v>1018</v>
      </c>
      <c r="G390" s="83"/>
      <c r="H390" s="86">
        <v>3</v>
      </c>
      <c r="I390" s="99"/>
      <c r="J390" s="98" t="s">
        <v>1070</v>
      </c>
      <c r="K390" s="89" t="s">
        <v>6089</v>
      </c>
      <c r="L390" s="89" t="s">
        <v>216</v>
      </c>
      <c r="M390" s="89" t="s">
        <v>18</v>
      </c>
      <c r="N390" s="114">
        <v>42885</v>
      </c>
      <c r="O390" s="102" t="s">
        <v>4568</v>
      </c>
      <c r="P390" s="114" t="s">
        <v>5950</v>
      </c>
      <c r="Q390" s="115" t="s">
        <v>217</v>
      </c>
      <c r="R390" s="114" t="s">
        <v>218</v>
      </c>
      <c r="S390" s="87">
        <v>40161505</v>
      </c>
      <c r="T390" s="122" t="s">
        <v>5144</v>
      </c>
      <c r="U390" s="121" t="s">
        <v>5145</v>
      </c>
      <c r="V390" s="123">
        <v>0.37784632132813206</v>
      </c>
    </row>
    <row r="391" spans="1:22">
      <c r="A391" s="87" t="s">
        <v>19</v>
      </c>
      <c r="B391" s="118" t="s">
        <v>668</v>
      </c>
      <c r="C391" s="116" t="s">
        <v>1861</v>
      </c>
      <c r="D391" s="116" t="s">
        <v>922</v>
      </c>
      <c r="E391" s="88">
        <v>265.37</v>
      </c>
      <c r="F391" s="116" t="s">
        <v>1018</v>
      </c>
      <c r="G391" s="83"/>
      <c r="H391" s="86">
        <v>3</v>
      </c>
      <c r="I391" s="99"/>
      <c r="J391" s="98" t="s">
        <v>1096</v>
      </c>
      <c r="K391" s="89" t="s">
        <v>1769</v>
      </c>
      <c r="L391" s="89" t="s">
        <v>18</v>
      </c>
      <c r="M391" s="89" t="s">
        <v>1220</v>
      </c>
      <c r="N391" s="114">
        <v>46832</v>
      </c>
      <c r="O391" s="102" t="s">
        <v>4566</v>
      </c>
      <c r="P391" s="114" t="s">
        <v>1590</v>
      </c>
      <c r="Q391" s="115" t="s">
        <v>1347</v>
      </c>
      <c r="R391" s="114" t="s">
        <v>1465</v>
      </c>
      <c r="S391" s="87">
        <v>40161505</v>
      </c>
      <c r="T391" s="122" t="s">
        <v>5146</v>
      </c>
      <c r="U391" s="121" t="s">
        <v>5147</v>
      </c>
      <c r="V391" s="123">
        <v>0.4232060237684841</v>
      </c>
    </row>
    <row r="392" spans="1:22">
      <c r="A392" s="87" t="s">
        <v>19</v>
      </c>
      <c r="B392" s="118" t="s">
        <v>605</v>
      </c>
      <c r="C392" s="116" t="s">
        <v>1861</v>
      </c>
      <c r="D392" s="116" t="s">
        <v>861</v>
      </c>
      <c r="E392" s="88">
        <v>222.8</v>
      </c>
      <c r="F392" s="116" t="s">
        <v>1018</v>
      </c>
      <c r="G392" s="83"/>
      <c r="H392" s="86">
        <v>3</v>
      </c>
      <c r="I392" s="99"/>
      <c r="J392" s="98" t="s">
        <v>1057</v>
      </c>
      <c r="K392" s="89" t="s">
        <v>235</v>
      </c>
      <c r="L392" s="89" t="s">
        <v>234</v>
      </c>
      <c r="M392" s="89" t="s">
        <v>18</v>
      </c>
      <c r="N392" s="114">
        <v>46831</v>
      </c>
      <c r="O392" s="102" t="s">
        <v>18</v>
      </c>
      <c r="P392" s="114" t="s">
        <v>236</v>
      </c>
      <c r="Q392" s="115" t="s">
        <v>237</v>
      </c>
      <c r="R392" s="114" t="s">
        <v>238</v>
      </c>
      <c r="S392" s="87">
        <v>40161505</v>
      </c>
      <c r="T392" s="122" t="s">
        <v>5148</v>
      </c>
      <c r="U392" s="121" t="s">
        <v>5149</v>
      </c>
      <c r="V392" s="123">
        <v>0.4232060237684841</v>
      </c>
    </row>
    <row r="393" spans="1:22">
      <c r="A393" s="87" t="s">
        <v>19</v>
      </c>
      <c r="B393" s="118" t="s">
        <v>666</v>
      </c>
      <c r="C393" s="116" t="s">
        <v>1862</v>
      </c>
      <c r="D393" s="116" t="s">
        <v>920</v>
      </c>
      <c r="E393" s="88">
        <v>246.73</v>
      </c>
      <c r="F393" s="116" t="s">
        <v>1018</v>
      </c>
      <c r="G393" s="83"/>
      <c r="H393" s="86">
        <v>3</v>
      </c>
      <c r="I393" s="99"/>
      <c r="J393" s="98" t="s">
        <v>1094</v>
      </c>
      <c r="K393" s="89" t="s">
        <v>1768</v>
      </c>
      <c r="L393" s="89" t="s">
        <v>18</v>
      </c>
      <c r="M393" s="89" t="s">
        <v>1219</v>
      </c>
      <c r="N393" s="114">
        <v>46803</v>
      </c>
      <c r="O393" s="102" t="s">
        <v>4569</v>
      </c>
      <c r="P393" s="114" t="s">
        <v>1589</v>
      </c>
      <c r="Q393" s="115" t="s">
        <v>1346</v>
      </c>
      <c r="R393" s="114" t="s">
        <v>1464</v>
      </c>
      <c r="S393" s="87">
        <v>40161505</v>
      </c>
      <c r="T393" s="122" t="s">
        <v>5150</v>
      </c>
      <c r="U393" s="121" t="s">
        <v>5151</v>
      </c>
      <c r="V393" s="123">
        <v>8.799782273428286E-2</v>
      </c>
    </row>
    <row r="394" spans="1:22">
      <c r="A394" s="87" t="s">
        <v>19</v>
      </c>
      <c r="B394" s="118" t="s">
        <v>1992</v>
      </c>
      <c r="C394" s="116" t="s">
        <v>1862</v>
      </c>
      <c r="D394" s="103" t="s">
        <v>2189</v>
      </c>
      <c r="E394" s="88">
        <v>291.47000000000003</v>
      </c>
      <c r="F394" s="116" t="s">
        <v>1018</v>
      </c>
      <c r="G394" s="85"/>
      <c r="H394" s="86">
        <v>3</v>
      </c>
      <c r="I394" s="99"/>
      <c r="J394" s="98" t="s">
        <v>2333</v>
      </c>
      <c r="K394" s="114" t="s">
        <v>2440</v>
      </c>
      <c r="L394" s="89" t="s">
        <v>3289</v>
      </c>
      <c r="M394" s="89" t="s">
        <v>18</v>
      </c>
      <c r="N394" s="114">
        <v>42625</v>
      </c>
      <c r="O394" s="102" t="s">
        <v>2634</v>
      </c>
      <c r="P394" s="114" t="s">
        <v>2788</v>
      </c>
      <c r="Q394" s="115" t="s">
        <v>18</v>
      </c>
      <c r="R394" s="114" t="s">
        <v>2986</v>
      </c>
      <c r="S394" s="87">
        <v>40161505</v>
      </c>
      <c r="T394" s="122" t="s">
        <v>5490</v>
      </c>
      <c r="U394" s="121" t="s">
        <v>5491</v>
      </c>
      <c r="V394" s="123">
        <v>0.37784632132813206</v>
      </c>
    </row>
    <row r="395" spans="1:22">
      <c r="A395" s="87" t="s">
        <v>19</v>
      </c>
      <c r="B395" s="118" t="s">
        <v>598</v>
      </c>
      <c r="C395" s="116" t="s">
        <v>1861</v>
      </c>
      <c r="D395" s="116" t="s">
        <v>855</v>
      </c>
      <c r="E395" s="88">
        <v>249.78</v>
      </c>
      <c r="F395" s="116" t="s">
        <v>1018</v>
      </c>
      <c r="G395" s="83"/>
      <c r="H395" s="86">
        <v>3</v>
      </c>
      <c r="I395" s="99"/>
      <c r="J395" s="98" t="s">
        <v>3226</v>
      </c>
      <c r="K395" s="89" t="s">
        <v>146</v>
      </c>
      <c r="L395" s="89" t="s">
        <v>145</v>
      </c>
      <c r="M395" s="89" t="s">
        <v>18</v>
      </c>
      <c r="N395" s="114">
        <v>46834</v>
      </c>
      <c r="O395" s="102" t="s">
        <v>1843</v>
      </c>
      <c r="P395" s="114" t="s">
        <v>147</v>
      </c>
      <c r="Q395" s="115" t="s">
        <v>148</v>
      </c>
      <c r="R395" s="114" t="s">
        <v>149</v>
      </c>
      <c r="S395" s="87">
        <v>40161505</v>
      </c>
      <c r="T395" s="122" t="s">
        <v>5153</v>
      </c>
      <c r="U395" s="121" t="s">
        <v>5154</v>
      </c>
      <c r="V395" s="123">
        <v>0.22679851220175995</v>
      </c>
    </row>
    <row r="396" spans="1:22">
      <c r="A396" s="87" t="s">
        <v>19</v>
      </c>
      <c r="B396" s="118" t="s">
        <v>581</v>
      </c>
      <c r="C396" s="116" t="s">
        <v>1861</v>
      </c>
      <c r="D396" s="116" t="s">
        <v>838</v>
      </c>
      <c r="E396" s="88">
        <v>265.24</v>
      </c>
      <c r="F396" s="116" t="s">
        <v>1018</v>
      </c>
      <c r="G396" s="83"/>
      <c r="H396" s="86">
        <v>3</v>
      </c>
      <c r="I396" s="99"/>
      <c r="J396" s="98" t="s">
        <v>4631</v>
      </c>
      <c r="K396" s="89" t="s">
        <v>6090</v>
      </c>
      <c r="L396" s="89" t="s">
        <v>27</v>
      </c>
      <c r="M396" s="89" t="s">
        <v>18</v>
      </c>
      <c r="N396" s="114">
        <v>42188</v>
      </c>
      <c r="O396" s="102" t="s">
        <v>18</v>
      </c>
      <c r="P396" s="114" t="s">
        <v>28</v>
      </c>
      <c r="Q396" s="115" t="s">
        <v>29</v>
      </c>
      <c r="R396" s="114" t="s">
        <v>30</v>
      </c>
      <c r="S396" s="87">
        <v>40161505</v>
      </c>
      <c r="T396" s="122" t="s">
        <v>5155</v>
      </c>
      <c r="U396" s="121" t="s">
        <v>5156</v>
      </c>
      <c r="V396" s="123">
        <v>0.33248661888778008</v>
      </c>
    </row>
    <row r="397" spans="1:22">
      <c r="A397" s="87" t="s">
        <v>19</v>
      </c>
      <c r="B397" s="118" t="s">
        <v>1906</v>
      </c>
      <c r="C397" s="116" t="s">
        <v>1862</v>
      </c>
      <c r="D397" s="103" t="s">
        <v>2105</v>
      </c>
      <c r="E397" s="88">
        <v>467.42</v>
      </c>
      <c r="F397" s="116" t="s">
        <v>1018</v>
      </c>
      <c r="G397" s="83"/>
      <c r="H397" s="86">
        <v>3</v>
      </c>
      <c r="I397" s="99"/>
      <c r="J397" s="98" t="s">
        <v>2285</v>
      </c>
      <c r="K397" s="114" t="s">
        <v>2384</v>
      </c>
      <c r="L397" s="89" t="s">
        <v>18</v>
      </c>
      <c r="M397" s="89" t="s">
        <v>18</v>
      </c>
      <c r="N397" s="114">
        <v>46728</v>
      </c>
      <c r="O397" s="102" t="s">
        <v>2586</v>
      </c>
      <c r="P397" s="114" t="s">
        <v>2724</v>
      </c>
      <c r="Q397" s="115" t="s">
        <v>4476</v>
      </c>
      <c r="R397" s="114" t="s">
        <v>2937</v>
      </c>
      <c r="S397" s="87">
        <v>40161505</v>
      </c>
      <c r="T397" s="122" t="s">
        <v>5157</v>
      </c>
      <c r="U397" s="121" t="s">
        <v>5158</v>
      </c>
      <c r="V397" s="123">
        <v>0.63503583416492781</v>
      </c>
    </row>
    <row r="398" spans="1:22">
      <c r="A398" s="87" t="s">
        <v>19</v>
      </c>
      <c r="B398" s="118" t="s">
        <v>1991</v>
      </c>
      <c r="C398" s="116" t="s">
        <v>1862</v>
      </c>
      <c r="D398" s="103" t="s">
        <v>2188</v>
      </c>
      <c r="E398" s="88">
        <v>237.02</v>
      </c>
      <c r="F398" s="116" t="s">
        <v>1018</v>
      </c>
      <c r="G398" s="83"/>
      <c r="H398" s="86">
        <v>3</v>
      </c>
      <c r="I398" s="99"/>
      <c r="J398" s="98" t="s">
        <v>2332</v>
      </c>
      <c r="K398" s="114" t="s">
        <v>2439</v>
      </c>
      <c r="L398" s="89" t="s">
        <v>18</v>
      </c>
      <c r="M398" s="114" t="s">
        <v>5865</v>
      </c>
      <c r="N398" s="114">
        <v>42156</v>
      </c>
      <c r="O398" s="102" t="s">
        <v>2633</v>
      </c>
      <c r="P398" s="114" t="s">
        <v>2787</v>
      </c>
      <c r="Q398" s="115" t="s">
        <v>2892</v>
      </c>
      <c r="R398" s="114" t="s">
        <v>2985</v>
      </c>
      <c r="S398" s="87">
        <v>40161505</v>
      </c>
      <c r="T398" s="122" t="s">
        <v>5159</v>
      </c>
      <c r="U398" s="121" t="s">
        <v>5160</v>
      </c>
      <c r="V398" s="123">
        <v>0.40823732196316792</v>
      </c>
    </row>
    <row r="399" spans="1:22">
      <c r="A399" s="87" t="s">
        <v>19</v>
      </c>
      <c r="B399" s="118" t="s">
        <v>578</v>
      </c>
      <c r="C399" s="116" t="s">
        <v>1861</v>
      </c>
      <c r="D399" s="116" t="s">
        <v>835</v>
      </c>
      <c r="E399" s="88">
        <v>145.97</v>
      </c>
      <c r="F399" s="116" t="s">
        <v>1018</v>
      </c>
      <c r="G399" s="83"/>
      <c r="H399" s="86">
        <v>3</v>
      </c>
      <c r="I399" s="99"/>
      <c r="J399" s="98" t="s">
        <v>1045</v>
      </c>
      <c r="K399" s="89" t="s">
        <v>1732</v>
      </c>
      <c r="L399" s="89" t="s">
        <v>18</v>
      </c>
      <c r="M399" s="89" t="s">
        <v>1172</v>
      </c>
      <c r="N399" s="114">
        <v>42484</v>
      </c>
      <c r="O399" s="102" t="s">
        <v>4570</v>
      </c>
      <c r="P399" s="114" t="s">
        <v>289</v>
      </c>
      <c r="Q399" s="115" t="s">
        <v>290</v>
      </c>
      <c r="R399" s="114" t="s">
        <v>291</v>
      </c>
      <c r="S399" s="87">
        <v>40161505</v>
      </c>
      <c r="T399" s="122" t="s">
        <v>5161</v>
      </c>
      <c r="U399" s="121" t="s">
        <v>5162</v>
      </c>
      <c r="V399" s="123">
        <v>0.43862832259820372</v>
      </c>
    </row>
    <row r="400" spans="1:22">
      <c r="A400" s="87" t="s">
        <v>19</v>
      </c>
      <c r="B400" s="118" t="s">
        <v>565</v>
      </c>
      <c r="C400" s="116" t="s">
        <v>1861</v>
      </c>
      <c r="D400" s="116" t="s">
        <v>824</v>
      </c>
      <c r="E400" s="88">
        <v>176.35</v>
      </c>
      <c r="F400" s="116" t="s">
        <v>1018</v>
      </c>
      <c r="G400" s="83"/>
      <c r="H400" s="86">
        <v>3</v>
      </c>
      <c r="I400" s="99"/>
      <c r="J400" s="98" t="s">
        <v>1040</v>
      </c>
      <c r="K400" s="89" t="s">
        <v>1728</v>
      </c>
      <c r="L400" s="89" t="s">
        <v>18</v>
      </c>
      <c r="M400" s="89" t="s">
        <v>1167</v>
      </c>
      <c r="N400" s="114">
        <v>46677</v>
      </c>
      <c r="O400" s="102" t="s">
        <v>4571</v>
      </c>
      <c r="P400" s="114" t="s">
        <v>1538</v>
      </c>
      <c r="Q400" s="115" t="s">
        <v>1296</v>
      </c>
      <c r="R400" s="114" t="s">
        <v>1413</v>
      </c>
      <c r="S400" s="87">
        <v>40161505</v>
      </c>
      <c r="T400" s="122" t="s">
        <v>5163</v>
      </c>
      <c r="U400" s="121" t="s">
        <v>5164</v>
      </c>
      <c r="V400" s="123">
        <v>0.4232060237684841</v>
      </c>
    </row>
    <row r="401" spans="1:22">
      <c r="A401" s="87" t="s">
        <v>19</v>
      </c>
      <c r="B401" s="118" t="s">
        <v>646</v>
      </c>
      <c r="C401" s="116" t="s">
        <v>1861</v>
      </c>
      <c r="D401" s="116" t="s">
        <v>900</v>
      </c>
      <c r="E401" s="88">
        <v>249.92</v>
      </c>
      <c r="F401" s="116" t="s">
        <v>1018</v>
      </c>
      <c r="G401" s="83"/>
      <c r="H401" s="86">
        <v>3</v>
      </c>
      <c r="I401" s="99"/>
      <c r="J401" s="98" t="s">
        <v>1081</v>
      </c>
      <c r="K401" s="89" t="s">
        <v>6091</v>
      </c>
      <c r="L401" s="89" t="s">
        <v>268</v>
      </c>
      <c r="M401" s="89" t="s">
        <v>18</v>
      </c>
      <c r="N401" s="114">
        <v>46322</v>
      </c>
      <c r="O401" s="102" t="s">
        <v>4572</v>
      </c>
      <c r="P401" s="114" t="s">
        <v>269</v>
      </c>
      <c r="Q401" s="115" t="s">
        <v>270</v>
      </c>
      <c r="R401" s="114" t="s">
        <v>271</v>
      </c>
      <c r="S401" s="87">
        <v>40161505</v>
      </c>
      <c r="T401" s="122" t="s">
        <v>5165</v>
      </c>
      <c r="U401" s="121" t="s">
        <v>5166</v>
      </c>
      <c r="V401" s="123">
        <v>0.27215821464211193</v>
      </c>
    </row>
    <row r="402" spans="1:22">
      <c r="A402" s="87" t="s">
        <v>19</v>
      </c>
      <c r="B402" s="118" t="s">
        <v>1905</v>
      </c>
      <c r="C402" s="116" t="s">
        <v>1862</v>
      </c>
      <c r="D402" s="103" t="s">
        <v>2104</v>
      </c>
      <c r="E402" s="88">
        <v>189.23</v>
      </c>
      <c r="F402" s="116" t="s">
        <v>1018</v>
      </c>
      <c r="G402" s="83"/>
      <c r="H402" s="86">
        <v>3</v>
      </c>
      <c r="I402" s="99"/>
      <c r="J402" s="98" t="s">
        <v>2284</v>
      </c>
      <c r="K402" s="114" t="s">
        <v>2383</v>
      </c>
      <c r="L402" s="89" t="s">
        <v>3290</v>
      </c>
      <c r="M402" s="89" t="s">
        <v>18</v>
      </c>
      <c r="N402" s="114">
        <v>42551</v>
      </c>
      <c r="O402" s="102" t="s">
        <v>2585</v>
      </c>
      <c r="P402" s="114" t="s">
        <v>2723</v>
      </c>
      <c r="Q402" s="115" t="s">
        <v>2865</v>
      </c>
      <c r="R402" s="114" t="s">
        <v>2936</v>
      </c>
      <c r="S402" s="87">
        <v>40161505</v>
      </c>
      <c r="T402" s="122" t="s">
        <v>5167</v>
      </c>
      <c r="U402" s="121" t="s">
        <v>5168</v>
      </c>
      <c r="V402" s="123">
        <v>0.31751791708246391</v>
      </c>
    </row>
    <row r="403" spans="1:22">
      <c r="A403" s="87" t="s">
        <v>19</v>
      </c>
      <c r="B403" s="118" t="s">
        <v>1990</v>
      </c>
      <c r="C403" s="116" t="s">
        <v>1862</v>
      </c>
      <c r="D403" s="103" t="s">
        <v>2187</v>
      </c>
      <c r="E403" s="88">
        <v>318.83999999999997</v>
      </c>
      <c r="F403" s="116" t="s">
        <v>1018</v>
      </c>
      <c r="G403" s="85"/>
      <c r="H403" s="86">
        <v>3</v>
      </c>
      <c r="I403" s="99"/>
      <c r="J403" s="98" t="s">
        <v>3062</v>
      </c>
      <c r="K403" s="114" t="s">
        <v>2438</v>
      </c>
      <c r="L403" s="89" t="s">
        <v>18</v>
      </c>
      <c r="M403" s="89" t="s">
        <v>18</v>
      </c>
      <c r="N403" s="114">
        <v>42727</v>
      </c>
      <c r="O403" s="102" t="s">
        <v>2632</v>
      </c>
      <c r="P403" s="114" t="s">
        <v>2786</v>
      </c>
      <c r="Q403" s="115" t="s">
        <v>18</v>
      </c>
      <c r="R403" s="114" t="s">
        <v>18</v>
      </c>
      <c r="S403" s="87">
        <v>40161505</v>
      </c>
      <c r="T403" s="122" t="s">
        <v>5492</v>
      </c>
      <c r="U403" s="121" t="s">
        <v>5493</v>
      </c>
      <c r="V403" s="123">
        <v>0.46856572620883602</v>
      </c>
    </row>
    <row r="404" spans="1:22">
      <c r="A404" s="87" t="s">
        <v>19</v>
      </c>
      <c r="B404" s="118" t="s">
        <v>1904</v>
      </c>
      <c r="C404" s="116" t="s">
        <v>1862</v>
      </c>
      <c r="D404" s="103" t="s">
        <v>1904</v>
      </c>
      <c r="E404" s="88">
        <v>221.15</v>
      </c>
      <c r="F404" s="116" t="s">
        <v>1018</v>
      </c>
      <c r="G404" s="85"/>
      <c r="H404" s="86">
        <v>3</v>
      </c>
      <c r="I404" s="99"/>
      <c r="J404" s="98" t="s">
        <v>2283</v>
      </c>
      <c r="K404" s="114">
        <v>2811337101</v>
      </c>
      <c r="L404" s="89" t="s">
        <v>3291</v>
      </c>
      <c r="M404" s="89" t="s">
        <v>18</v>
      </c>
      <c r="N404" s="114">
        <v>42797</v>
      </c>
      <c r="O404" s="102" t="s">
        <v>2584</v>
      </c>
      <c r="P404" s="114" t="s">
        <v>2722</v>
      </c>
      <c r="Q404" s="115" t="s">
        <v>2864</v>
      </c>
      <c r="R404" s="114" t="s">
        <v>2935</v>
      </c>
      <c r="S404" s="87">
        <v>40161505</v>
      </c>
      <c r="T404" s="122" t="s">
        <v>5494</v>
      </c>
      <c r="U404" s="121" t="s">
        <v>5495</v>
      </c>
      <c r="V404" s="123">
        <v>0.30980676766760412</v>
      </c>
    </row>
    <row r="405" spans="1:22">
      <c r="A405" s="87" t="s">
        <v>19</v>
      </c>
      <c r="B405" s="118" t="s">
        <v>670</v>
      </c>
      <c r="C405" s="116" t="s">
        <v>1862</v>
      </c>
      <c r="D405" s="116" t="s">
        <v>924</v>
      </c>
      <c r="E405" s="88">
        <v>195.01</v>
      </c>
      <c r="F405" s="116" t="s">
        <v>1018</v>
      </c>
      <c r="G405" s="83"/>
      <c r="H405" s="86">
        <v>3</v>
      </c>
      <c r="I405" s="99"/>
      <c r="J405" s="98" t="s">
        <v>1098</v>
      </c>
      <c r="K405" s="89" t="s">
        <v>1771</v>
      </c>
      <c r="L405" s="89" t="s">
        <v>1218</v>
      </c>
      <c r="M405" s="89" t="s">
        <v>18</v>
      </c>
      <c r="N405" s="114">
        <v>46699</v>
      </c>
      <c r="O405" s="102" t="s">
        <v>18</v>
      </c>
      <c r="P405" s="114" t="s">
        <v>1588</v>
      </c>
      <c r="Q405" s="115" t="s">
        <v>1345</v>
      </c>
      <c r="R405" s="114" t="s">
        <v>1463</v>
      </c>
      <c r="S405" s="87">
        <v>40161505</v>
      </c>
      <c r="T405" s="122" t="s">
        <v>5173</v>
      </c>
      <c r="U405" s="121" t="s">
        <v>5174</v>
      </c>
      <c r="V405" s="123">
        <v>0.30254921527714779</v>
      </c>
    </row>
    <row r="406" spans="1:22">
      <c r="A406" s="87" t="s">
        <v>19</v>
      </c>
      <c r="B406" s="118" t="s">
        <v>1989</v>
      </c>
      <c r="C406" s="116" t="s">
        <v>1862</v>
      </c>
      <c r="D406" s="103" t="s">
        <v>2186</v>
      </c>
      <c r="E406" s="88">
        <v>218.14</v>
      </c>
      <c r="F406" s="116" t="s">
        <v>1018</v>
      </c>
      <c r="G406" s="85"/>
      <c r="H406" s="86">
        <v>3</v>
      </c>
      <c r="I406" s="99"/>
      <c r="J406" s="98" t="s">
        <v>2331</v>
      </c>
      <c r="K406" s="114" t="s">
        <v>2437</v>
      </c>
      <c r="L406" s="89" t="s">
        <v>3292</v>
      </c>
      <c r="M406" s="89" t="s">
        <v>18</v>
      </c>
      <c r="N406" s="114">
        <v>42728</v>
      </c>
      <c r="O406" s="102" t="s">
        <v>2631</v>
      </c>
      <c r="P406" s="114" t="s">
        <v>4403</v>
      </c>
      <c r="Q406" s="115" t="s">
        <v>18</v>
      </c>
      <c r="R406" s="114" t="s">
        <v>2984</v>
      </c>
      <c r="S406" s="87">
        <v>40161505</v>
      </c>
      <c r="T406" s="122" t="s">
        <v>5496</v>
      </c>
      <c r="U406" s="121" t="s">
        <v>5497</v>
      </c>
      <c r="V406" s="123">
        <v>0.36287761952281594</v>
      </c>
    </row>
    <row r="407" spans="1:22">
      <c r="A407" s="87" t="s">
        <v>19</v>
      </c>
      <c r="B407" s="118" t="s">
        <v>1988</v>
      </c>
      <c r="C407" s="116" t="s">
        <v>1862</v>
      </c>
      <c r="D407" s="103" t="s">
        <v>2185</v>
      </c>
      <c r="E407" s="88">
        <v>233.84</v>
      </c>
      <c r="F407" s="116" t="s">
        <v>1018</v>
      </c>
      <c r="G407" s="85"/>
      <c r="H407" s="86">
        <v>3</v>
      </c>
      <c r="I407" s="99"/>
      <c r="J407" s="98" t="s">
        <v>2330</v>
      </c>
      <c r="K407" s="114" t="s">
        <v>2436</v>
      </c>
      <c r="L407" s="89" t="s">
        <v>18</v>
      </c>
      <c r="M407" s="89" t="s">
        <v>18</v>
      </c>
      <c r="N407" s="114">
        <v>42181</v>
      </c>
      <c r="O407" s="102" t="s">
        <v>2630</v>
      </c>
      <c r="P407" s="114" t="s">
        <v>2785</v>
      </c>
      <c r="Q407" s="115" t="s">
        <v>2891</v>
      </c>
      <c r="R407" s="114" t="s">
        <v>2983</v>
      </c>
      <c r="S407" s="87">
        <v>40161505</v>
      </c>
      <c r="T407" s="122" t="s">
        <v>5498</v>
      </c>
      <c r="U407" s="121" t="s">
        <v>5499</v>
      </c>
      <c r="V407" s="123">
        <v>0.34382654449786809</v>
      </c>
    </row>
    <row r="408" spans="1:22">
      <c r="A408" s="87" t="s">
        <v>19</v>
      </c>
      <c r="B408" s="118" t="s">
        <v>564</v>
      </c>
      <c r="C408" s="116" t="s">
        <v>1860</v>
      </c>
      <c r="D408" s="116" t="s">
        <v>823</v>
      </c>
      <c r="E408" s="88">
        <v>121.31</v>
      </c>
      <c r="F408" s="116" t="s">
        <v>1018</v>
      </c>
      <c r="G408" s="83"/>
      <c r="H408" s="86">
        <v>3</v>
      </c>
      <c r="I408" s="99"/>
      <c r="J408" s="98" t="s">
        <v>1039</v>
      </c>
      <c r="K408" s="89" t="s">
        <v>1727</v>
      </c>
      <c r="L408" s="89" t="s">
        <v>18</v>
      </c>
      <c r="M408" s="89" t="s">
        <v>1166</v>
      </c>
      <c r="N408" s="114">
        <v>42524</v>
      </c>
      <c r="O408" s="102" t="s">
        <v>4573</v>
      </c>
      <c r="P408" s="114" t="s">
        <v>1537</v>
      </c>
      <c r="Q408" s="115" t="s">
        <v>1295</v>
      </c>
      <c r="R408" s="114" t="s">
        <v>1412</v>
      </c>
      <c r="S408" s="87">
        <v>40161505</v>
      </c>
      <c r="T408" s="122" t="s">
        <v>5179</v>
      </c>
      <c r="U408" s="121" t="s">
        <v>5180</v>
      </c>
      <c r="V408" s="123">
        <v>0.34019776830263992</v>
      </c>
    </row>
    <row r="409" spans="1:22">
      <c r="A409" s="87" t="s">
        <v>19</v>
      </c>
      <c r="B409" s="118" t="s">
        <v>585</v>
      </c>
      <c r="C409" s="116" t="s">
        <v>1861</v>
      </c>
      <c r="D409" s="116" t="s">
        <v>842</v>
      </c>
      <c r="E409" s="88">
        <v>194.48</v>
      </c>
      <c r="F409" s="116" t="s">
        <v>1018</v>
      </c>
      <c r="G409" s="83"/>
      <c r="H409" s="86">
        <v>3</v>
      </c>
      <c r="I409" s="99"/>
      <c r="J409" s="98" t="s">
        <v>1048</v>
      </c>
      <c r="K409" s="89" t="s">
        <v>1733</v>
      </c>
      <c r="L409" s="89" t="s">
        <v>18</v>
      </c>
      <c r="M409" s="89" t="s">
        <v>1175</v>
      </c>
      <c r="N409" s="114">
        <v>42384</v>
      </c>
      <c r="O409" s="102" t="s">
        <v>5952</v>
      </c>
      <c r="P409" s="114" t="s">
        <v>1544</v>
      </c>
      <c r="Q409" s="115" t="s">
        <v>1302</v>
      </c>
      <c r="R409" s="114" t="s">
        <v>1419</v>
      </c>
      <c r="S409" s="87">
        <v>40161505</v>
      </c>
      <c r="T409" s="122" t="s">
        <v>5181</v>
      </c>
      <c r="U409" s="121" t="s">
        <v>5182</v>
      </c>
      <c r="V409" s="123">
        <v>0.49124557742901204</v>
      </c>
    </row>
    <row r="410" spans="1:22">
      <c r="A410" s="87" t="s">
        <v>19</v>
      </c>
      <c r="B410" s="118" t="s">
        <v>1987</v>
      </c>
      <c r="C410" s="116" t="s">
        <v>1862</v>
      </c>
      <c r="D410" s="103" t="s">
        <v>2184</v>
      </c>
      <c r="E410" s="88">
        <v>230.63</v>
      </c>
      <c r="F410" s="116" t="s">
        <v>1018</v>
      </c>
      <c r="G410" s="85"/>
      <c r="H410" s="86">
        <v>3</v>
      </c>
      <c r="I410" s="99"/>
      <c r="J410" s="98" t="s">
        <v>3063</v>
      </c>
      <c r="K410" s="114" t="s">
        <v>2435</v>
      </c>
      <c r="L410" s="89" t="s">
        <v>2518</v>
      </c>
      <c r="M410" s="89" t="s">
        <v>18</v>
      </c>
      <c r="N410" s="114">
        <v>42486</v>
      </c>
      <c r="O410" s="102" t="s">
        <v>2629</v>
      </c>
      <c r="P410" s="114" t="s">
        <v>2784</v>
      </c>
      <c r="Q410" s="115" t="s">
        <v>18</v>
      </c>
      <c r="R410" s="114" t="s">
        <v>2982</v>
      </c>
      <c r="S410" s="87">
        <v>40161505</v>
      </c>
      <c r="T410" s="122" t="s">
        <v>5500</v>
      </c>
      <c r="U410" s="121" t="s">
        <v>5501</v>
      </c>
      <c r="V410" s="123">
        <v>0.24947836342193597</v>
      </c>
    </row>
    <row r="411" spans="1:22">
      <c r="A411" s="87" t="s">
        <v>19</v>
      </c>
      <c r="B411" s="118" t="s">
        <v>660</v>
      </c>
      <c r="C411" s="116" t="s">
        <v>1862</v>
      </c>
      <c r="D411" s="116" t="s">
        <v>914</v>
      </c>
      <c r="E411" s="88">
        <v>161.25</v>
      </c>
      <c r="F411" s="116" t="s">
        <v>1018</v>
      </c>
      <c r="G411" s="83"/>
      <c r="H411" s="86">
        <v>3</v>
      </c>
      <c r="I411" s="99"/>
      <c r="J411" s="98" t="s">
        <v>1089</v>
      </c>
      <c r="K411" s="89" t="s">
        <v>1762</v>
      </c>
      <c r="L411" s="89" t="s">
        <v>1816</v>
      </c>
      <c r="M411" s="89" t="s">
        <v>1217</v>
      </c>
      <c r="N411" s="114">
        <v>42341</v>
      </c>
      <c r="O411" s="102" t="s">
        <v>1852</v>
      </c>
      <c r="P411" s="114" t="s">
        <v>226</v>
      </c>
      <c r="Q411" s="115" t="s">
        <v>227</v>
      </c>
      <c r="R411" s="114" t="s">
        <v>228</v>
      </c>
      <c r="S411" s="87">
        <v>40161505</v>
      </c>
      <c r="T411" s="122" t="s">
        <v>5185</v>
      </c>
      <c r="U411" s="121" t="s">
        <v>5186</v>
      </c>
      <c r="V411" s="123">
        <v>0.4839880250385557</v>
      </c>
    </row>
    <row r="412" spans="1:22">
      <c r="A412" s="87" t="s">
        <v>19</v>
      </c>
      <c r="B412" s="118" t="s">
        <v>1986</v>
      </c>
      <c r="C412" s="116" t="s">
        <v>1862</v>
      </c>
      <c r="D412" s="103" t="s">
        <v>2183</v>
      </c>
      <c r="E412" s="88">
        <v>213.18</v>
      </c>
      <c r="F412" s="116" t="s">
        <v>1018</v>
      </c>
      <c r="G412" s="85"/>
      <c r="H412" s="86">
        <v>3</v>
      </c>
      <c r="I412" s="99"/>
      <c r="J412" s="98" t="s">
        <v>3064</v>
      </c>
      <c r="K412" s="114" t="s">
        <v>2434</v>
      </c>
      <c r="L412" s="89" t="s">
        <v>18</v>
      </c>
      <c r="M412" s="89" t="s">
        <v>18</v>
      </c>
      <c r="N412" s="114">
        <v>46463</v>
      </c>
      <c r="O412" s="102" t="s">
        <v>2628</v>
      </c>
      <c r="P412" s="114" t="s">
        <v>2783</v>
      </c>
      <c r="Q412" s="115" t="s">
        <v>18</v>
      </c>
      <c r="R412" s="114" t="s">
        <v>2981</v>
      </c>
      <c r="S412" s="87">
        <v>40161505</v>
      </c>
      <c r="T412" s="122" t="s">
        <v>5502</v>
      </c>
      <c r="U412" s="121" t="s">
        <v>5503</v>
      </c>
      <c r="V412" s="123">
        <v>0.23269527351900571</v>
      </c>
    </row>
    <row r="413" spans="1:22">
      <c r="A413" s="87" t="s">
        <v>19</v>
      </c>
      <c r="B413" s="118" t="s">
        <v>671</v>
      </c>
      <c r="C413" s="116" t="s">
        <v>1862</v>
      </c>
      <c r="D413" s="116" t="s">
        <v>925</v>
      </c>
      <c r="E413" s="88">
        <v>275.58</v>
      </c>
      <c r="F413" s="116" t="s">
        <v>1018</v>
      </c>
      <c r="G413" s="83"/>
      <c r="H413" s="86">
        <v>3</v>
      </c>
      <c r="I413" s="99"/>
      <c r="J413" s="98" t="s">
        <v>1099</v>
      </c>
      <c r="K413" s="89" t="s">
        <v>1772</v>
      </c>
      <c r="L413" s="89" t="s">
        <v>18</v>
      </c>
      <c r="M413" s="89" t="s">
        <v>1216</v>
      </c>
      <c r="N413" s="114">
        <v>46444</v>
      </c>
      <c r="O413" s="102" t="s">
        <v>18</v>
      </c>
      <c r="P413" s="114" t="s">
        <v>1587</v>
      </c>
      <c r="Q413" s="115" t="s">
        <v>1344</v>
      </c>
      <c r="R413" s="114" t="s">
        <v>1462</v>
      </c>
      <c r="S413" s="87">
        <v>40161505</v>
      </c>
      <c r="T413" s="122" t="s">
        <v>5189</v>
      </c>
      <c r="U413" s="121" t="s">
        <v>5190</v>
      </c>
      <c r="V413" s="123">
        <v>0.54431642928422386</v>
      </c>
    </row>
    <row r="414" spans="1:22">
      <c r="A414" s="87" t="s">
        <v>19</v>
      </c>
      <c r="B414" s="118" t="s">
        <v>617</v>
      </c>
      <c r="C414" s="116" t="s">
        <v>1861</v>
      </c>
      <c r="D414" s="116" t="s">
        <v>873</v>
      </c>
      <c r="E414" s="88">
        <v>258.42</v>
      </c>
      <c r="F414" s="116" t="s">
        <v>1018</v>
      </c>
      <c r="G414" s="83"/>
      <c r="H414" s="86">
        <v>3</v>
      </c>
      <c r="I414" s="99"/>
      <c r="J414" s="98" t="s">
        <v>1067</v>
      </c>
      <c r="K414" s="89" t="s">
        <v>1743</v>
      </c>
      <c r="L414" s="89" t="s">
        <v>18</v>
      </c>
      <c r="M414" s="89" t="s">
        <v>1189</v>
      </c>
      <c r="N414" s="114">
        <v>46443</v>
      </c>
      <c r="O414" s="102" t="s">
        <v>4574</v>
      </c>
      <c r="P414" s="114" t="s">
        <v>1558</v>
      </c>
      <c r="Q414" s="115" t="s">
        <v>1315</v>
      </c>
      <c r="R414" s="114" t="s">
        <v>1432</v>
      </c>
      <c r="S414" s="87">
        <v>40161505</v>
      </c>
      <c r="T414" s="122" t="s">
        <v>5191</v>
      </c>
      <c r="U414" s="121" t="s">
        <v>5192</v>
      </c>
      <c r="V414" s="123">
        <v>0.37784632132813206</v>
      </c>
    </row>
    <row r="415" spans="1:22">
      <c r="A415" s="87" t="s">
        <v>19</v>
      </c>
      <c r="B415" s="118" t="s">
        <v>1903</v>
      </c>
      <c r="C415" s="116" t="s">
        <v>1862</v>
      </c>
      <c r="D415" s="103" t="s">
        <v>2103</v>
      </c>
      <c r="E415" s="88">
        <v>157.44999999999999</v>
      </c>
      <c r="F415" s="116" t="s">
        <v>1018</v>
      </c>
      <c r="G415" s="83"/>
      <c r="H415" s="86">
        <v>3</v>
      </c>
      <c r="I415" s="99"/>
      <c r="J415" s="98" t="s">
        <v>2282</v>
      </c>
      <c r="K415" s="114" t="s">
        <v>2382</v>
      </c>
      <c r="L415" s="89" t="s">
        <v>2496</v>
      </c>
      <c r="M415" s="89" t="s">
        <v>18</v>
      </c>
      <c r="N415" s="114">
        <v>46358</v>
      </c>
      <c r="O415" s="102" t="s">
        <v>2583</v>
      </c>
      <c r="P415" s="114" t="s">
        <v>4404</v>
      </c>
      <c r="Q415" s="115" t="s">
        <v>2863</v>
      </c>
      <c r="R415" s="114" t="s">
        <v>18</v>
      </c>
      <c r="S415" s="87">
        <v>40161505</v>
      </c>
      <c r="T415" s="122" t="s">
        <v>5193</v>
      </c>
      <c r="U415" s="121" t="s">
        <v>5194</v>
      </c>
      <c r="V415" s="123">
        <v>0.25764310986119926</v>
      </c>
    </row>
    <row r="416" spans="1:22">
      <c r="A416" s="87" t="s">
        <v>19</v>
      </c>
      <c r="B416" s="118" t="s">
        <v>757</v>
      </c>
      <c r="C416" s="116" t="s">
        <v>1862</v>
      </c>
      <c r="D416" s="116" t="s">
        <v>1008</v>
      </c>
      <c r="E416" s="88">
        <v>166.53</v>
      </c>
      <c r="F416" s="116" t="s">
        <v>1018</v>
      </c>
      <c r="G416" s="83"/>
      <c r="H416" s="86">
        <v>3</v>
      </c>
      <c r="I416" s="99"/>
      <c r="J416" s="98" t="s">
        <v>1133</v>
      </c>
      <c r="K416" s="89">
        <v>4797777</v>
      </c>
      <c r="L416" s="89" t="s">
        <v>18</v>
      </c>
      <c r="M416" s="89" t="s">
        <v>1252</v>
      </c>
      <c r="N416" s="114">
        <v>46081</v>
      </c>
      <c r="O416" s="102" t="s">
        <v>18</v>
      </c>
      <c r="P416" s="114" t="s">
        <v>1646</v>
      </c>
      <c r="Q416" s="115" t="s">
        <v>1386</v>
      </c>
      <c r="R416" s="114" t="s">
        <v>1507</v>
      </c>
      <c r="S416" s="87">
        <v>40161505</v>
      </c>
      <c r="T416" s="122" t="s">
        <v>5195</v>
      </c>
      <c r="U416" s="121" t="s">
        <v>5196</v>
      </c>
      <c r="V416" s="123">
        <v>0.13381112219903837</v>
      </c>
    </row>
    <row r="417" spans="1:22" ht="14.4" customHeight="1">
      <c r="A417" s="87" t="s">
        <v>19</v>
      </c>
      <c r="B417" s="118" t="s">
        <v>1985</v>
      </c>
      <c r="C417" s="116" t="s">
        <v>1862</v>
      </c>
      <c r="D417" s="103" t="s">
        <v>2182</v>
      </c>
      <c r="E417" s="88">
        <v>367.38</v>
      </c>
      <c r="F417" s="116" t="s">
        <v>1018</v>
      </c>
      <c r="G417" s="85" t="s">
        <v>3311</v>
      </c>
      <c r="H417" s="86">
        <v>3</v>
      </c>
      <c r="I417" s="99"/>
      <c r="J417" s="98" t="s">
        <v>2329</v>
      </c>
      <c r="K417" s="114" t="s">
        <v>2433</v>
      </c>
      <c r="L417" s="89" t="s">
        <v>18</v>
      </c>
      <c r="M417" s="89" t="s">
        <v>18</v>
      </c>
      <c r="N417" s="114">
        <v>46395</v>
      </c>
      <c r="O417" s="102" t="s">
        <v>18</v>
      </c>
      <c r="P417" s="114" t="s">
        <v>2782</v>
      </c>
      <c r="Q417" s="115" t="s">
        <v>18</v>
      </c>
      <c r="R417" s="114" t="s">
        <v>2980</v>
      </c>
      <c r="S417" s="87">
        <v>40161505</v>
      </c>
      <c r="T417" s="122" t="s">
        <v>4865</v>
      </c>
      <c r="U417" s="121" t="s">
        <v>4866</v>
      </c>
      <c r="V417" s="123">
        <v>0.31207475278962166</v>
      </c>
    </row>
    <row r="418" spans="1:22">
      <c r="A418" s="87" t="s">
        <v>19</v>
      </c>
      <c r="B418" s="118" t="s">
        <v>1984</v>
      </c>
      <c r="C418" s="116" t="s">
        <v>1862</v>
      </c>
      <c r="D418" s="103" t="s">
        <v>2181</v>
      </c>
      <c r="E418" s="88">
        <v>183.38</v>
      </c>
      <c r="F418" s="116" t="s">
        <v>1018</v>
      </c>
      <c r="G418" s="85"/>
      <c r="H418" s="86">
        <v>3</v>
      </c>
      <c r="I418" s="99"/>
      <c r="J418" s="98" t="s">
        <v>3065</v>
      </c>
      <c r="K418" s="114" t="s">
        <v>2432</v>
      </c>
      <c r="L418" s="89" t="s">
        <v>2517</v>
      </c>
      <c r="M418" s="89" t="s">
        <v>18</v>
      </c>
      <c r="N418" s="114">
        <v>46105</v>
      </c>
      <c r="O418" s="102" t="s">
        <v>2627</v>
      </c>
      <c r="P418" s="114" t="s">
        <v>2781</v>
      </c>
      <c r="Q418" s="115" t="s">
        <v>2890</v>
      </c>
      <c r="R418" s="114" t="s">
        <v>2979</v>
      </c>
      <c r="S418" s="87">
        <v>40161505</v>
      </c>
      <c r="T418" s="122" t="s">
        <v>5504</v>
      </c>
      <c r="U418" s="121" t="s">
        <v>5505</v>
      </c>
      <c r="V418" s="123">
        <v>0.31071396171641114</v>
      </c>
    </row>
    <row r="419" spans="1:22">
      <c r="A419" s="87" t="s">
        <v>19</v>
      </c>
      <c r="B419" s="118" t="s">
        <v>612</v>
      </c>
      <c r="C419" s="116" t="s">
        <v>1861</v>
      </c>
      <c r="D419" s="116" t="s">
        <v>868</v>
      </c>
      <c r="E419" s="88">
        <v>152.25</v>
      </c>
      <c r="F419" s="116" t="s">
        <v>1018</v>
      </c>
      <c r="G419" s="83"/>
      <c r="H419" s="86">
        <v>3</v>
      </c>
      <c r="I419" s="99"/>
      <c r="J419" s="98" t="s">
        <v>1064</v>
      </c>
      <c r="K419" s="89">
        <v>4573624</v>
      </c>
      <c r="L419" s="89" t="s">
        <v>1819</v>
      </c>
      <c r="M419" s="89" t="s">
        <v>1188</v>
      </c>
      <c r="N419" s="114">
        <v>46425</v>
      </c>
      <c r="O419" s="102" t="s">
        <v>1849</v>
      </c>
      <c r="P419" s="114" t="s">
        <v>85</v>
      </c>
      <c r="Q419" s="115" t="s">
        <v>86</v>
      </c>
      <c r="R419" s="114" t="s">
        <v>87</v>
      </c>
      <c r="S419" s="87">
        <v>40161505</v>
      </c>
      <c r="T419" s="122" t="s">
        <v>5199</v>
      </c>
      <c r="U419" s="121" t="s">
        <v>5200</v>
      </c>
      <c r="V419" s="123">
        <v>0.30481720039916538</v>
      </c>
    </row>
    <row r="420" spans="1:22">
      <c r="A420" s="87" t="s">
        <v>19</v>
      </c>
      <c r="B420" s="118" t="s">
        <v>1902</v>
      </c>
      <c r="C420" s="116" t="s">
        <v>1862</v>
      </c>
      <c r="D420" s="103" t="s">
        <v>2102</v>
      </c>
      <c r="E420" s="88">
        <v>170.9</v>
      </c>
      <c r="F420" s="116" t="s">
        <v>1018</v>
      </c>
      <c r="G420" s="83"/>
      <c r="H420" s="86">
        <v>3</v>
      </c>
      <c r="I420" s="99"/>
      <c r="J420" s="98" t="s">
        <v>2281</v>
      </c>
      <c r="K420" s="114" t="s">
        <v>2381</v>
      </c>
      <c r="L420" s="89" t="s">
        <v>2495</v>
      </c>
      <c r="M420" s="89" t="s">
        <v>18</v>
      </c>
      <c r="N420" s="114">
        <v>46390</v>
      </c>
      <c r="O420" s="102" t="s">
        <v>4575</v>
      </c>
      <c r="P420" s="114" t="s">
        <v>2721</v>
      </c>
      <c r="Q420" s="115" t="s">
        <v>2862</v>
      </c>
      <c r="R420" s="114" t="s">
        <v>18</v>
      </c>
      <c r="S420" s="87">
        <v>40161505</v>
      </c>
      <c r="T420" s="122" t="s">
        <v>5201</v>
      </c>
      <c r="U420" s="121" t="s">
        <v>5202</v>
      </c>
      <c r="V420" s="123">
        <v>0.37058876893767573</v>
      </c>
    </row>
    <row r="421" spans="1:22">
      <c r="A421" s="87" t="s">
        <v>19</v>
      </c>
      <c r="B421" s="118" t="s">
        <v>568</v>
      </c>
      <c r="C421" s="116" t="s">
        <v>1861</v>
      </c>
      <c r="D421" s="116" t="s">
        <v>827</v>
      </c>
      <c r="E421" s="88">
        <v>139.57</v>
      </c>
      <c r="F421" s="116" t="s">
        <v>1018</v>
      </c>
      <c r="G421" s="83"/>
      <c r="H421" s="86">
        <v>3</v>
      </c>
      <c r="I421" s="99"/>
      <c r="J421" s="98" t="s">
        <v>3227</v>
      </c>
      <c r="K421" s="89">
        <v>25099149</v>
      </c>
      <c r="L421" s="89" t="s">
        <v>110</v>
      </c>
      <c r="M421" s="89" t="s">
        <v>18</v>
      </c>
      <c r="N421" s="114">
        <v>46302</v>
      </c>
      <c r="O421" s="102" t="s">
        <v>111</v>
      </c>
      <c r="P421" s="114" t="s">
        <v>112</v>
      </c>
      <c r="Q421" s="115" t="s">
        <v>113</v>
      </c>
      <c r="R421" s="114" t="s">
        <v>114</v>
      </c>
      <c r="S421" s="87">
        <v>40161505</v>
      </c>
      <c r="T421" s="122" t="s">
        <v>5203</v>
      </c>
      <c r="U421" s="121" t="s">
        <v>5204</v>
      </c>
      <c r="V421" s="123">
        <v>0.30708518552118297</v>
      </c>
    </row>
    <row r="422" spans="1:22">
      <c r="A422" s="87" t="s">
        <v>19</v>
      </c>
      <c r="B422" s="118" t="s">
        <v>1901</v>
      </c>
      <c r="C422" s="116" t="s">
        <v>1861</v>
      </c>
      <c r="D422" s="103" t="s">
        <v>2101</v>
      </c>
      <c r="E422" s="88">
        <v>234.3</v>
      </c>
      <c r="F422" s="116" t="s">
        <v>1018</v>
      </c>
      <c r="G422" s="83"/>
      <c r="H422" s="86">
        <v>3</v>
      </c>
      <c r="I422" s="99"/>
      <c r="J422" s="98" t="s">
        <v>4630</v>
      </c>
      <c r="K422" s="114" t="s">
        <v>2380</v>
      </c>
      <c r="L422" s="89" t="s">
        <v>2494</v>
      </c>
      <c r="M422" s="89" t="s">
        <v>18</v>
      </c>
      <c r="N422" s="114">
        <v>46303</v>
      </c>
      <c r="O422" s="102" t="s">
        <v>2582</v>
      </c>
      <c r="P422" s="114" t="s">
        <v>2720</v>
      </c>
      <c r="Q422" s="115" t="s">
        <v>2861</v>
      </c>
      <c r="R422" s="114" t="s">
        <v>2934</v>
      </c>
      <c r="S422" s="87">
        <v>40161505</v>
      </c>
      <c r="T422" s="122" t="s">
        <v>5205</v>
      </c>
      <c r="U422" s="121" t="s">
        <v>5206</v>
      </c>
      <c r="V422" s="123">
        <v>0.45586500952553743</v>
      </c>
    </row>
    <row r="423" spans="1:22">
      <c r="A423" s="87" t="s">
        <v>19</v>
      </c>
      <c r="B423" s="118" t="s">
        <v>1983</v>
      </c>
      <c r="C423" s="116" t="s">
        <v>1862</v>
      </c>
      <c r="D423" s="103" t="s">
        <v>2180</v>
      </c>
      <c r="E423" s="88">
        <v>224.7</v>
      </c>
      <c r="F423" s="116" t="s">
        <v>1018</v>
      </c>
      <c r="G423" s="85"/>
      <c r="H423" s="86">
        <v>3</v>
      </c>
      <c r="I423" s="99"/>
      <c r="J423" s="98" t="s">
        <v>2328</v>
      </c>
      <c r="K423" s="114" t="s">
        <v>2431</v>
      </c>
      <c r="L423" s="89" t="s">
        <v>2516</v>
      </c>
      <c r="M423" s="89" t="s">
        <v>18</v>
      </c>
      <c r="N423" s="114">
        <v>46349</v>
      </c>
      <c r="O423" s="102" t="s">
        <v>2626</v>
      </c>
      <c r="P423" s="114" t="s">
        <v>2780</v>
      </c>
      <c r="Q423" s="115" t="s">
        <v>2889</v>
      </c>
      <c r="R423" s="114" t="s">
        <v>2978</v>
      </c>
      <c r="S423" s="87">
        <v>40161505</v>
      </c>
      <c r="T423" s="122" t="s">
        <v>5506</v>
      </c>
      <c r="U423" s="121" t="s">
        <v>5507</v>
      </c>
      <c r="V423" s="123">
        <v>0.47627687562369592</v>
      </c>
    </row>
    <row r="424" spans="1:22">
      <c r="A424" s="87" t="s">
        <v>19</v>
      </c>
      <c r="B424" s="118" t="s">
        <v>611</v>
      </c>
      <c r="C424" s="116" t="s">
        <v>1861</v>
      </c>
      <c r="D424" s="116" t="s">
        <v>867</v>
      </c>
      <c r="E424" s="88">
        <v>142.88999999999999</v>
      </c>
      <c r="F424" s="116" t="s">
        <v>1018</v>
      </c>
      <c r="G424" s="83"/>
      <c r="H424" s="86">
        <v>3</v>
      </c>
      <c r="I424" s="99"/>
      <c r="J424" s="98" t="s">
        <v>1063</v>
      </c>
      <c r="K424" s="89" t="s">
        <v>1740</v>
      </c>
      <c r="L424" s="89" t="s">
        <v>18</v>
      </c>
      <c r="M424" s="89" t="s">
        <v>1187</v>
      </c>
      <c r="N424" s="114">
        <v>46095</v>
      </c>
      <c r="O424" s="102" t="s">
        <v>18</v>
      </c>
      <c r="P424" s="114" t="s">
        <v>1557</v>
      </c>
      <c r="Q424" s="115" t="s">
        <v>1314</v>
      </c>
      <c r="R424" s="114" t="s">
        <v>1431</v>
      </c>
      <c r="S424" s="87">
        <v>40161505</v>
      </c>
      <c r="T424" s="122" t="s">
        <v>5208</v>
      </c>
      <c r="U424" s="121" t="s">
        <v>5209</v>
      </c>
      <c r="V424" s="123">
        <v>0.32114669327769207</v>
      </c>
    </row>
    <row r="425" spans="1:22">
      <c r="A425" s="87" t="s">
        <v>19</v>
      </c>
      <c r="B425" s="118" t="s">
        <v>1982</v>
      </c>
      <c r="C425" s="116" t="s">
        <v>1862</v>
      </c>
      <c r="D425" s="103" t="s">
        <v>2179</v>
      </c>
      <c r="E425" s="88">
        <v>220.52</v>
      </c>
      <c r="F425" s="116" t="s">
        <v>1018</v>
      </c>
      <c r="G425" s="85"/>
      <c r="H425" s="86">
        <v>3</v>
      </c>
      <c r="I425" s="99"/>
      <c r="J425" s="98" t="s">
        <v>2327</v>
      </c>
      <c r="K425" s="114" t="s">
        <v>2430</v>
      </c>
      <c r="L425" s="89" t="s">
        <v>18</v>
      </c>
      <c r="M425" s="89" t="s">
        <v>18</v>
      </c>
      <c r="N425" s="114">
        <v>46053</v>
      </c>
      <c r="O425" s="102" t="s">
        <v>2625</v>
      </c>
      <c r="P425" s="114" t="s">
        <v>2779</v>
      </c>
      <c r="Q425" s="115" t="s">
        <v>2888</v>
      </c>
      <c r="R425" s="114" t="s">
        <v>4437</v>
      </c>
      <c r="S425" s="87">
        <v>40161505</v>
      </c>
      <c r="T425" s="122" t="s">
        <v>5508</v>
      </c>
      <c r="U425" s="121" t="s">
        <v>5509</v>
      </c>
      <c r="V425" s="123">
        <v>0.55474916084550485</v>
      </c>
    </row>
    <row r="426" spans="1:22">
      <c r="A426" s="87" t="s">
        <v>19</v>
      </c>
      <c r="B426" s="118" t="s">
        <v>545</v>
      </c>
      <c r="C426" s="116" t="s">
        <v>1860</v>
      </c>
      <c r="D426" s="116" t="s">
        <v>806</v>
      </c>
      <c r="E426" s="88">
        <v>119.89</v>
      </c>
      <c r="F426" s="116" t="s">
        <v>1018</v>
      </c>
      <c r="G426" s="83"/>
      <c r="H426" s="86">
        <v>3</v>
      </c>
      <c r="I426" s="99"/>
      <c r="J426" s="98" t="s">
        <v>3228</v>
      </c>
      <c r="K426" s="89">
        <v>25098463</v>
      </c>
      <c r="L426" s="89" t="s">
        <v>18</v>
      </c>
      <c r="M426" s="89" t="s">
        <v>1155</v>
      </c>
      <c r="N426" s="114">
        <v>46117</v>
      </c>
      <c r="O426" s="102" t="s">
        <v>4576</v>
      </c>
      <c r="P426" s="114" t="s">
        <v>1527</v>
      </c>
      <c r="Q426" s="115" t="s">
        <v>1286</v>
      </c>
      <c r="R426" s="114" t="s">
        <v>1403</v>
      </c>
      <c r="S426" s="87">
        <v>40161505</v>
      </c>
      <c r="T426" s="122" t="s">
        <v>5212</v>
      </c>
      <c r="U426" s="121" t="s">
        <v>5213</v>
      </c>
      <c r="V426" s="123">
        <v>0.39462941123106232</v>
      </c>
    </row>
    <row r="427" spans="1:22">
      <c r="A427" s="87" t="s">
        <v>19</v>
      </c>
      <c r="B427" s="118" t="s">
        <v>1981</v>
      </c>
      <c r="C427" s="116" t="s">
        <v>1862</v>
      </c>
      <c r="D427" s="103" t="s">
        <v>2178</v>
      </c>
      <c r="E427" s="88">
        <v>267.27</v>
      </c>
      <c r="F427" s="116" t="s">
        <v>1018</v>
      </c>
      <c r="G427" s="85"/>
      <c r="H427" s="86">
        <v>3</v>
      </c>
      <c r="I427" s="99"/>
      <c r="J427" s="98" t="s">
        <v>3066</v>
      </c>
      <c r="K427" s="114" t="s">
        <v>2429</v>
      </c>
      <c r="L427" s="89" t="s">
        <v>3293</v>
      </c>
      <c r="M427" s="89" t="s">
        <v>18</v>
      </c>
      <c r="N427" s="114">
        <v>46110</v>
      </c>
      <c r="O427" s="102" t="s">
        <v>2624</v>
      </c>
      <c r="P427" s="114" t="s">
        <v>4430</v>
      </c>
      <c r="Q427" s="115" t="s">
        <v>18</v>
      </c>
      <c r="R427" s="114" t="s">
        <v>2977</v>
      </c>
      <c r="S427" s="87">
        <v>40161505</v>
      </c>
      <c r="T427" s="122" t="s">
        <v>5510</v>
      </c>
      <c r="U427" s="121" t="s">
        <v>5511</v>
      </c>
      <c r="V427" s="123">
        <v>0.44770026308627414</v>
      </c>
    </row>
    <row r="428" spans="1:22">
      <c r="A428" s="87" t="s">
        <v>19</v>
      </c>
      <c r="B428" s="118" t="s">
        <v>653</v>
      </c>
      <c r="C428" s="116" t="s">
        <v>1861</v>
      </c>
      <c r="D428" s="116" t="s">
        <v>907</v>
      </c>
      <c r="E428" s="88">
        <v>240.14</v>
      </c>
      <c r="F428" s="116" t="s">
        <v>1018</v>
      </c>
      <c r="G428" s="83"/>
      <c r="H428" s="86">
        <v>3</v>
      </c>
      <c r="I428" s="99"/>
      <c r="J428" s="98" t="s">
        <v>3229</v>
      </c>
      <c r="K428" s="89" t="s">
        <v>6092</v>
      </c>
      <c r="L428" s="89" t="s">
        <v>172</v>
      </c>
      <c r="M428" s="89" t="s">
        <v>18</v>
      </c>
      <c r="N428" s="114">
        <v>46273</v>
      </c>
      <c r="O428" s="102" t="s">
        <v>1844</v>
      </c>
      <c r="P428" s="114" t="s">
        <v>173</v>
      </c>
      <c r="Q428" s="115" t="s">
        <v>174</v>
      </c>
      <c r="R428" s="114" t="s">
        <v>175</v>
      </c>
      <c r="S428" s="87">
        <v>40161505</v>
      </c>
      <c r="T428" s="122" t="s">
        <v>5216</v>
      </c>
      <c r="U428" s="121" t="s">
        <v>5217</v>
      </c>
      <c r="V428" s="123">
        <v>0.39462941123106232</v>
      </c>
    </row>
    <row r="429" spans="1:22">
      <c r="A429" s="87" t="s">
        <v>19</v>
      </c>
      <c r="B429" s="118" t="s">
        <v>1980</v>
      </c>
      <c r="C429" s="116" t="s">
        <v>1862</v>
      </c>
      <c r="D429" s="103" t="s">
        <v>2177</v>
      </c>
      <c r="E429" s="88">
        <v>194.92</v>
      </c>
      <c r="F429" s="116" t="s">
        <v>1018</v>
      </c>
      <c r="G429" s="85"/>
      <c r="H429" s="86">
        <v>3</v>
      </c>
      <c r="I429" s="99"/>
      <c r="J429" s="98" t="s">
        <v>3142</v>
      </c>
      <c r="K429" s="114" t="s">
        <v>2428</v>
      </c>
      <c r="L429" s="89" t="s">
        <v>2515</v>
      </c>
      <c r="M429" s="89" t="s">
        <v>18</v>
      </c>
      <c r="N429" s="114">
        <v>46028</v>
      </c>
      <c r="O429" s="102" t="s">
        <v>2623</v>
      </c>
      <c r="P429" s="114" t="s">
        <v>2778</v>
      </c>
      <c r="Q429" s="115" t="s">
        <v>2887</v>
      </c>
      <c r="R429" s="114" t="s">
        <v>2976</v>
      </c>
      <c r="S429" s="87">
        <v>40161505</v>
      </c>
      <c r="T429" s="122" t="s">
        <v>5316</v>
      </c>
      <c r="U429" s="121" t="s">
        <v>5317</v>
      </c>
      <c r="V429" s="123">
        <v>0.47264809942846775</v>
      </c>
    </row>
    <row r="430" spans="1:22">
      <c r="A430" s="87" t="s">
        <v>19</v>
      </c>
      <c r="B430" s="118" t="s">
        <v>663</v>
      </c>
      <c r="C430" s="116" t="s">
        <v>1861</v>
      </c>
      <c r="D430" s="116" t="s">
        <v>917</v>
      </c>
      <c r="E430" s="88">
        <v>129.41999999999999</v>
      </c>
      <c r="F430" s="116" t="s">
        <v>1018</v>
      </c>
      <c r="G430" s="83"/>
      <c r="H430" s="86">
        <v>3</v>
      </c>
      <c r="I430" s="99"/>
      <c r="J430" s="98" t="s">
        <v>1092</v>
      </c>
      <c r="K430" s="89" t="s">
        <v>1765</v>
      </c>
      <c r="L430" s="89" t="s">
        <v>18</v>
      </c>
      <c r="M430" s="89" t="s">
        <v>1215</v>
      </c>
      <c r="N430" s="114">
        <v>46428</v>
      </c>
      <c r="O430" s="102" t="s">
        <v>18</v>
      </c>
      <c r="P430" s="114" t="s">
        <v>1586</v>
      </c>
      <c r="Q430" s="115" t="s">
        <v>1343</v>
      </c>
      <c r="R430" s="114" t="s">
        <v>1461</v>
      </c>
      <c r="S430" s="87">
        <v>40161505</v>
      </c>
      <c r="T430" s="122" t="s">
        <v>5220</v>
      </c>
      <c r="U430" s="121" t="s">
        <v>5221</v>
      </c>
      <c r="V430" s="123">
        <v>0.31615712600925333</v>
      </c>
    </row>
    <row r="431" spans="1:22">
      <c r="A431" s="87" t="s">
        <v>19</v>
      </c>
      <c r="B431" s="118" t="s">
        <v>1900</v>
      </c>
      <c r="C431" s="116" t="s">
        <v>1862</v>
      </c>
      <c r="D431" s="103" t="s">
        <v>2100</v>
      </c>
      <c r="E431" s="88">
        <v>176.55</v>
      </c>
      <c r="F431" s="116" t="s">
        <v>1018</v>
      </c>
      <c r="G431" s="83"/>
      <c r="H431" s="86">
        <v>3</v>
      </c>
      <c r="I431" s="99"/>
      <c r="J431" s="98" t="s">
        <v>2280</v>
      </c>
      <c r="K431" s="114" t="s">
        <v>2379</v>
      </c>
      <c r="L431" s="89" t="s">
        <v>2493</v>
      </c>
      <c r="M431" s="89" t="s">
        <v>18</v>
      </c>
      <c r="N431" s="114">
        <v>46017</v>
      </c>
      <c r="O431" s="102" t="s">
        <v>2581</v>
      </c>
      <c r="P431" s="114" t="s">
        <v>2719</v>
      </c>
      <c r="Q431" s="115" t="s">
        <v>2860</v>
      </c>
      <c r="R431" s="114" t="s">
        <v>2933</v>
      </c>
      <c r="S431" s="87">
        <v>40161505</v>
      </c>
      <c r="T431" s="122" t="s">
        <v>5222</v>
      </c>
      <c r="U431" s="121" t="s">
        <v>5223</v>
      </c>
      <c r="V431" s="123">
        <v>0.49079198040460853</v>
      </c>
    </row>
    <row r="432" spans="1:22">
      <c r="A432" s="87" t="s">
        <v>19</v>
      </c>
      <c r="B432" s="118" t="s">
        <v>1899</v>
      </c>
      <c r="C432" s="116" t="s">
        <v>1862</v>
      </c>
      <c r="D432" s="103" t="s">
        <v>2099</v>
      </c>
      <c r="E432" s="88">
        <v>193.87</v>
      </c>
      <c r="F432" s="116" t="s">
        <v>1018</v>
      </c>
      <c r="G432" s="83"/>
      <c r="H432" s="86">
        <v>3</v>
      </c>
      <c r="I432" s="99"/>
      <c r="J432" s="98" t="s">
        <v>2279</v>
      </c>
      <c r="K432" s="114" t="s">
        <v>2378</v>
      </c>
      <c r="L432" s="89" t="s">
        <v>2492</v>
      </c>
      <c r="M432" s="89" t="s">
        <v>18</v>
      </c>
      <c r="N432" s="114">
        <v>46064</v>
      </c>
      <c r="O432" s="102" t="s">
        <v>2580</v>
      </c>
      <c r="P432" s="114" t="s">
        <v>2718</v>
      </c>
      <c r="Q432" s="115" t="s">
        <v>4477</v>
      </c>
      <c r="R432" s="114" t="s">
        <v>2932</v>
      </c>
      <c r="S432" s="87">
        <v>40161505</v>
      </c>
      <c r="T432" s="122" t="s">
        <v>5224</v>
      </c>
      <c r="U432" s="121" t="s">
        <v>5225</v>
      </c>
      <c r="V432" s="123">
        <v>0.35380567903474552</v>
      </c>
    </row>
    <row r="433" spans="1:22">
      <c r="A433" s="87" t="s">
        <v>19</v>
      </c>
      <c r="B433" s="118" t="s">
        <v>1869</v>
      </c>
      <c r="C433" s="116" t="s">
        <v>1860</v>
      </c>
      <c r="D433" s="103" t="s">
        <v>2071</v>
      </c>
      <c r="E433" s="88">
        <v>120.93</v>
      </c>
      <c r="F433" s="116" t="s">
        <v>1018</v>
      </c>
      <c r="G433" s="83"/>
      <c r="H433" s="86">
        <v>3</v>
      </c>
      <c r="I433" s="99"/>
      <c r="J433" s="98" t="s">
        <v>3191</v>
      </c>
      <c r="K433" s="114" t="s">
        <v>2354</v>
      </c>
      <c r="L433" s="89" t="s">
        <v>2496</v>
      </c>
      <c r="M433" s="89" t="s">
        <v>18</v>
      </c>
      <c r="N433" s="114">
        <v>46044</v>
      </c>
      <c r="O433" s="102" t="s">
        <v>4577</v>
      </c>
      <c r="P433" s="114" t="s">
        <v>2692</v>
      </c>
      <c r="Q433" s="115" t="s">
        <v>4478</v>
      </c>
      <c r="R433" s="114" t="s">
        <v>2912</v>
      </c>
      <c r="S433" s="87">
        <v>40161505</v>
      </c>
      <c r="T433" s="122" t="s">
        <v>5226</v>
      </c>
      <c r="U433" s="121" t="s">
        <v>5227</v>
      </c>
      <c r="V433" s="123">
        <v>0.39100063503583415</v>
      </c>
    </row>
    <row r="434" spans="1:22">
      <c r="A434" s="87" t="s">
        <v>19</v>
      </c>
      <c r="B434" s="118" t="s">
        <v>1979</v>
      </c>
      <c r="C434" s="116" t="s">
        <v>1862</v>
      </c>
      <c r="D434" s="103" t="s">
        <v>2176</v>
      </c>
      <c r="E434" s="88">
        <v>182.07</v>
      </c>
      <c r="F434" s="116" t="s">
        <v>1018</v>
      </c>
      <c r="G434" s="85"/>
      <c r="H434" s="86">
        <v>3</v>
      </c>
      <c r="I434" s="99"/>
      <c r="J434" s="98" t="s">
        <v>2326</v>
      </c>
      <c r="K434" s="114" t="s">
        <v>2427</v>
      </c>
      <c r="L434" s="89" t="s">
        <v>2514</v>
      </c>
      <c r="M434" s="89" t="s">
        <v>18</v>
      </c>
      <c r="N434" s="114">
        <v>46097</v>
      </c>
      <c r="O434" s="102" t="s">
        <v>2622</v>
      </c>
      <c r="P434" s="114" t="s">
        <v>2777</v>
      </c>
      <c r="Q434" s="115" t="s">
        <v>2886</v>
      </c>
      <c r="R434" s="114" t="s">
        <v>18</v>
      </c>
      <c r="S434" s="87">
        <v>40161505</v>
      </c>
      <c r="T434" s="122" t="s">
        <v>5512</v>
      </c>
      <c r="U434" s="121" t="s">
        <v>5513</v>
      </c>
      <c r="V434" s="123">
        <v>0.36922797786446515</v>
      </c>
    </row>
    <row r="435" spans="1:22">
      <c r="A435" s="87" t="s">
        <v>19</v>
      </c>
      <c r="B435" s="118" t="s">
        <v>573</v>
      </c>
      <c r="C435" s="116" t="s">
        <v>1861</v>
      </c>
      <c r="D435" s="116" t="s">
        <v>830</v>
      </c>
      <c r="E435" s="88">
        <v>171.78</v>
      </c>
      <c r="F435" s="116" t="s">
        <v>1018</v>
      </c>
      <c r="G435" s="83"/>
      <c r="H435" s="86">
        <v>3</v>
      </c>
      <c r="I435" s="99"/>
      <c r="J435" s="98" t="s">
        <v>3182</v>
      </c>
      <c r="K435" s="89" t="s">
        <v>6093</v>
      </c>
      <c r="L435" s="89" t="s">
        <v>123</v>
      </c>
      <c r="M435" s="89" t="s">
        <v>18</v>
      </c>
      <c r="N435" s="114">
        <v>46162</v>
      </c>
      <c r="O435" s="102" t="s">
        <v>1841</v>
      </c>
      <c r="P435" s="114" t="s">
        <v>124</v>
      </c>
      <c r="Q435" s="115" t="s">
        <v>125</v>
      </c>
      <c r="R435" s="114" t="s">
        <v>126</v>
      </c>
      <c r="S435" s="87">
        <v>40161505</v>
      </c>
      <c r="T435" s="122" t="s">
        <v>5230</v>
      </c>
      <c r="U435" s="121" t="s">
        <v>5231</v>
      </c>
      <c r="V435" s="123">
        <v>0.42547400889050163</v>
      </c>
    </row>
    <row r="436" spans="1:22">
      <c r="A436" s="87" t="s">
        <v>19</v>
      </c>
      <c r="B436" s="118" t="s">
        <v>1898</v>
      </c>
      <c r="C436" s="116" t="s">
        <v>1862</v>
      </c>
      <c r="D436" s="103" t="s">
        <v>2098</v>
      </c>
      <c r="E436" s="88">
        <v>201.05</v>
      </c>
      <c r="F436" s="116" t="s">
        <v>1018</v>
      </c>
      <c r="G436" s="83"/>
      <c r="H436" s="86">
        <v>3</v>
      </c>
      <c r="I436" s="99"/>
      <c r="J436" s="98" t="s">
        <v>2278</v>
      </c>
      <c r="K436" s="114">
        <v>2331180</v>
      </c>
      <c r="L436" s="89" t="s">
        <v>2491</v>
      </c>
      <c r="M436" s="89" t="s">
        <v>18</v>
      </c>
      <c r="N436" s="114">
        <v>46242</v>
      </c>
      <c r="O436" s="102" t="s">
        <v>2579</v>
      </c>
      <c r="P436" s="114" t="s">
        <v>2717</v>
      </c>
      <c r="Q436" s="115" t="s">
        <v>2859</v>
      </c>
      <c r="R436" s="114" t="s">
        <v>2931</v>
      </c>
      <c r="S436" s="87">
        <v>40161505</v>
      </c>
      <c r="T436" s="122" t="s">
        <v>5232</v>
      </c>
      <c r="U436" s="121" t="s">
        <v>5233</v>
      </c>
      <c r="V436" s="123">
        <v>0.34246575342465752</v>
      </c>
    </row>
    <row r="437" spans="1:22">
      <c r="A437" s="87" t="s">
        <v>19</v>
      </c>
      <c r="B437" s="118" t="s">
        <v>1897</v>
      </c>
      <c r="C437" s="116" t="s">
        <v>1862</v>
      </c>
      <c r="D437" s="103" t="s">
        <v>2097</v>
      </c>
      <c r="E437" s="88">
        <v>223.01</v>
      </c>
      <c r="F437" s="116" t="s">
        <v>1018</v>
      </c>
      <c r="G437" s="83"/>
      <c r="H437" s="86">
        <v>3</v>
      </c>
      <c r="I437" s="99"/>
      <c r="J437" s="98" t="s">
        <v>2277</v>
      </c>
      <c r="K437" s="114">
        <v>1780116030</v>
      </c>
      <c r="L437" s="89" t="s">
        <v>2490</v>
      </c>
      <c r="M437" s="89" t="s">
        <v>18</v>
      </c>
      <c r="N437" s="114">
        <v>46244</v>
      </c>
      <c r="O437" s="102" t="s">
        <v>2578</v>
      </c>
      <c r="P437" s="114" t="s">
        <v>2716</v>
      </c>
      <c r="Q437" s="115" t="s">
        <v>2858</v>
      </c>
      <c r="R437" s="114" t="s">
        <v>2930</v>
      </c>
      <c r="S437" s="87">
        <v>40161505</v>
      </c>
      <c r="T437" s="122" t="s">
        <v>5234</v>
      </c>
      <c r="U437" s="121" t="s">
        <v>5235</v>
      </c>
      <c r="V437" s="123">
        <v>0.43636033747618613</v>
      </c>
    </row>
    <row r="438" spans="1:22">
      <c r="A438" s="87" t="s">
        <v>19</v>
      </c>
      <c r="B438" s="118" t="s">
        <v>566</v>
      </c>
      <c r="C438" s="116" t="s">
        <v>1860</v>
      </c>
      <c r="D438" s="116" t="s">
        <v>825</v>
      </c>
      <c r="E438" s="88">
        <v>118.5</v>
      </c>
      <c r="F438" s="116" t="s">
        <v>1018</v>
      </c>
      <c r="G438" s="83"/>
      <c r="H438" s="86">
        <v>3</v>
      </c>
      <c r="I438" s="99"/>
      <c r="J438" s="98" t="s">
        <v>1041</v>
      </c>
      <c r="K438" s="89" t="s">
        <v>1729</v>
      </c>
      <c r="L438" s="89" t="s">
        <v>18</v>
      </c>
      <c r="M438" s="89" t="s">
        <v>1165</v>
      </c>
      <c r="N438" s="114">
        <v>46174</v>
      </c>
      <c r="O438" s="102" t="s">
        <v>4578</v>
      </c>
      <c r="P438" s="114" t="s">
        <v>1536</v>
      </c>
      <c r="Q438" s="115" t="s">
        <v>1294</v>
      </c>
      <c r="R438" s="114" t="s">
        <v>1411</v>
      </c>
      <c r="S438" s="87">
        <v>40161505</v>
      </c>
      <c r="T438" s="122" t="s">
        <v>5236</v>
      </c>
      <c r="U438" s="121" t="s">
        <v>5237</v>
      </c>
      <c r="V438" s="123">
        <v>0.41549487435362426</v>
      </c>
    </row>
    <row r="439" spans="1:22">
      <c r="A439" s="87" t="s">
        <v>19</v>
      </c>
      <c r="B439" s="118" t="s">
        <v>710</v>
      </c>
      <c r="C439" s="116" t="s">
        <v>1862</v>
      </c>
      <c r="D439" s="116" t="s">
        <v>962</v>
      </c>
      <c r="E439" s="88">
        <v>475.81</v>
      </c>
      <c r="F439" s="116" t="s">
        <v>1018</v>
      </c>
      <c r="G439" s="83"/>
      <c r="H439" s="86">
        <v>3</v>
      </c>
      <c r="I439" s="99"/>
      <c r="J439" s="98" t="s">
        <v>3143</v>
      </c>
      <c r="K439" s="89" t="s">
        <v>49</v>
      </c>
      <c r="L439" s="89" t="s">
        <v>48</v>
      </c>
      <c r="M439" s="89" t="s">
        <v>18</v>
      </c>
      <c r="N439" s="114">
        <v>46264</v>
      </c>
      <c r="O439" s="102" t="s">
        <v>50</v>
      </c>
      <c r="P439" s="114" t="s">
        <v>4405</v>
      </c>
      <c r="Q439" s="115" t="s">
        <v>51</v>
      </c>
      <c r="R439" s="114" t="s">
        <v>52</v>
      </c>
      <c r="S439" s="87">
        <v>40161505</v>
      </c>
      <c r="T439" s="122" t="s">
        <v>5238</v>
      </c>
      <c r="U439" s="121" t="s">
        <v>5239</v>
      </c>
      <c r="V439" s="123">
        <v>0.71350811938673675</v>
      </c>
    </row>
    <row r="440" spans="1:22">
      <c r="A440" s="87" t="s">
        <v>19</v>
      </c>
      <c r="B440" s="118" t="s">
        <v>559</v>
      </c>
      <c r="C440" s="116" t="s">
        <v>1860</v>
      </c>
      <c r="D440" s="116" t="s">
        <v>559</v>
      </c>
      <c r="E440" s="88">
        <v>125.48</v>
      </c>
      <c r="F440" s="116" t="s">
        <v>1018</v>
      </c>
      <c r="G440" s="83"/>
      <c r="H440" s="86">
        <v>3</v>
      </c>
      <c r="I440" s="99"/>
      <c r="J440" s="98" t="s">
        <v>1037</v>
      </c>
      <c r="K440" s="89">
        <v>53004383</v>
      </c>
      <c r="L440" s="89" t="s">
        <v>255</v>
      </c>
      <c r="M440" s="89" t="s">
        <v>18</v>
      </c>
      <c r="N440" s="114">
        <v>46077</v>
      </c>
      <c r="O440" s="102" t="s">
        <v>256</v>
      </c>
      <c r="P440" s="114" t="s">
        <v>1533</v>
      </c>
      <c r="Q440" s="115" t="s">
        <v>1291</v>
      </c>
      <c r="R440" s="114" t="s">
        <v>1408</v>
      </c>
      <c r="S440" s="87">
        <v>40161505</v>
      </c>
      <c r="T440" s="122" t="s">
        <v>5240</v>
      </c>
      <c r="U440" s="121" t="s">
        <v>5241</v>
      </c>
      <c r="V440" s="123">
        <v>0.44860745713508116</v>
      </c>
    </row>
    <row r="441" spans="1:22">
      <c r="A441" s="87" t="s">
        <v>19</v>
      </c>
      <c r="B441" s="118" t="s">
        <v>665</v>
      </c>
      <c r="C441" s="116" t="s">
        <v>1862</v>
      </c>
      <c r="D441" s="116" t="s">
        <v>919</v>
      </c>
      <c r="E441" s="88">
        <v>133.97999999999999</v>
      </c>
      <c r="F441" s="116" t="s">
        <v>1018</v>
      </c>
      <c r="G441" s="83"/>
      <c r="H441" s="86">
        <v>3</v>
      </c>
      <c r="I441" s="99"/>
      <c r="J441" s="98" t="s">
        <v>3144</v>
      </c>
      <c r="K441" s="89" t="s">
        <v>1767</v>
      </c>
      <c r="L441" s="89" t="s">
        <v>18</v>
      </c>
      <c r="M441" s="89" t="s">
        <v>1214</v>
      </c>
      <c r="N441" s="114">
        <v>46134</v>
      </c>
      <c r="O441" s="102" t="s">
        <v>18</v>
      </c>
      <c r="P441" s="114" t="s">
        <v>1585</v>
      </c>
      <c r="Q441" s="115" t="s">
        <v>1342</v>
      </c>
      <c r="R441" s="114" t="s">
        <v>1460</v>
      </c>
      <c r="S441" s="87">
        <v>40161505</v>
      </c>
      <c r="T441" s="122" t="s">
        <v>5242</v>
      </c>
      <c r="U441" s="121" t="s">
        <v>5243</v>
      </c>
      <c r="V441" s="123">
        <v>0.40778372493876441</v>
      </c>
    </row>
    <row r="442" spans="1:22">
      <c r="A442" s="87" t="s">
        <v>19</v>
      </c>
      <c r="B442" s="118" t="s">
        <v>1896</v>
      </c>
      <c r="C442" s="116" t="s">
        <v>1862</v>
      </c>
      <c r="D442" s="103" t="s">
        <v>1896</v>
      </c>
      <c r="E442" s="88">
        <v>245.71</v>
      </c>
      <c r="F442" s="116" t="s">
        <v>1018</v>
      </c>
      <c r="G442" s="85" t="s">
        <v>3311</v>
      </c>
      <c r="H442" s="86">
        <v>3</v>
      </c>
      <c r="I442" s="99"/>
      <c r="J442" s="98" t="s">
        <v>3230</v>
      </c>
      <c r="K442" s="114">
        <v>25043504</v>
      </c>
      <c r="L442" s="89" t="s">
        <v>18</v>
      </c>
      <c r="M442" s="89" t="s">
        <v>18</v>
      </c>
      <c r="N442" s="114">
        <v>46180</v>
      </c>
      <c r="O442" s="102" t="s">
        <v>18</v>
      </c>
      <c r="P442" s="114" t="s">
        <v>2715</v>
      </c>
      <c r="Q442" s="115" t="s">
        <v>2857</v>
      </c>
      <c r="R442" s="114" t="s">
        <v>2929</v>
      </c>
      <c r="S442" s="87">
        <v>40161505</v>
      </c>
      <c r="T442" s="122" t="s">
        <v>5514</v>
      </c>
      <c r="U442" s="121" t="s">
        <v>5515</v>
      </c>
      <c r="V442" s="123">
        <v>0.3719495600108863</v>
      </c>
    </row>
    <row r="443" spans="1:22">
      <c r="A443" s="87" t="s">
        <v>19</v>
      </c>
      <c r="B443" s="118" t="s">
        <v>1895</v>
      </c>
      <c r="C443" s="116" t="s">
        <v>1862</v>
      </c>
      <c r="D443" s="103" t="s">
        <v>2096</v>
      </c>
      <c r="E443" s="88">
        <v>235.05</v>
      </c>
      <c r="F443" s="116" t="s">
        <v>1018</v>
      </c>
      <c r="G443" s="83"/>
      <c r="H443" s="86">
        <v>3</v>
      </c>
      <c r="I443" s="99"/>
      <c r="J443" s="98" t="s">
        <v>2276</v>
      </c>
      <c r="K443" s="114" t="s">
        <v>2377</v>
      </c>
      <c r="L443" s="89" t="s">
        <v>3294</v>
      </c>
      <c r="M443" s="89" t="s">
        <v>18</v>
      </c>
      <c r="N443" s="114">
        <v>46147</v>
      </c>
      <c r="O443" s="102" t="s">
        <v>18</v>
      </c>
      <c r="P443" s="114" t="s">
        <v>2714</v>
      </c>
      <c r="Q443" s="115" t="s">
        <v>5954</v>
      </c>
      <c r="R443" s="114" t="s">
        <v>18</v>
      </c>
      <c r="S443" s="87">
        <v>40161505</v>
      </c>
      <c r="T443" s="122" t="s">
        <v>5246</v>
      </c>
      <c r="U443" s="121" t="s">
        <v>5247</v>
      </c>
      <c r="V443" s="123">
        <v>0.37784632132813206</v>
      </c>
    </row>
    <row r="444" spans="1:22">
      <c r="A444" s="87" t="s">
        <v>19</v>
      </c>
      <c r="B444" s="118" t="s">
        <v>533</v>
      </c>
      <c r="C444" s="116" t="s">
        <v>1860</v>
      </c>
      <c r="D444" s="116" t="s">
        <v>795</v>
      </c>
      <c r="E444" s="88">
        <v>119.94</v>
      </c>
      <c r="F444" s="116" t="s">
        <v>1018</v>
      </c>
      <c r="G444" s="83"/>
      <c r="H444" s="86">
        <v>3</v>
      </c>
      <c r="I444" s="99"/>
      <c r="J444" s="98" t="s">
        <v>3145</v>
      </c>
      <c r="K444" s="89" t="s">
        <v>1706</v>
      </c>
      <c r="L444" s="89" t="s">
        <v>1150</v>
      </c>
      <c r="M444" s="89" t="s">
        <v>18</v>
      </c>
      <c r="N444" s="114">
        <v>46116</v>
      </c>
      <c r="O444" s="102" t="s">
        <v>1853</v>
      </c>
      <c r="P444" s="114" t="s">
        <v>1522</v>
      </c>
      <c r="Q444" s="115" t="s">
        <v>1280</v>
      </c>
      <c r="R444" s="114" t="s">
        <v>1397</v>
      </c>
      <c r="S444" s="87">
        <v>40161505</v>
      </c>
      <c r="T444" s="122" t="s">
        <v>5248</v>
      </c>
      <c r="U444" s="121" t="s">
        <v>5249</v>
      </c>
      <c r="V444" s="123">
        <v>0.27533339381293659</v>
      </c>
    </row>
    <row r="445" spans="1:22">
      <c r="A445" s="87" t="s">
        <v>19</v>
      </c>
      <c r="B445" s="118" t="s">
        <v>544</v>
      </c>
      <c r="C445" s="116" t="s">
        <v>1860</v>
      </c>
      <c r="D445" s="116" t="s">
        <v>805</v>
      </c>
      <c r="E445" s="88">
        <v>107.03</v>
      </c>
      <c r="F445" s="116" t="s">
        <v>1018</v>
      </c>
      <c r="G445" s="83"/>
      <c r="H445" s="86">
        <v>3</v>
      </c>
      <c r="I445" s="99"/>
      <c r="J445" s="98" t="s">
        <v>1030</v>
      </c>
      <c r="K445" s="89" t="s">
        <v>1710</v>
      </c>
      <c r="L445" s="89" t="s">
        <v>18</v>
      </c>
      <c r="M445" s="89" t="s">
        <v>1154</v>
      </c>
      <c r="N445" s="114">
        <v>46126</v>
      </c>
      <c r="O445" s="102" t="s">
        <v>4579</v>
      </c>
      <c r="P445" s="114" t="s">
        <v>1526</v>
      </c>
      <c r="Q445" s="115" t="s">
        <v>1285</v>
      </c>
      <c r="R445" s="114" t="s">
        <v>1402</v>
      </c>
      <c r="S445" s="87">
        <v>40161505</v>
      </c>
      <c r="T445" s="122" t="s">
        <v>5250</v>
      </c>
      <c r="U445" s="121" t="s">
        <v>5251</v>
      </c>
      <c r="V445" s="123">
        <v>0.2871269164474281</v>
      </c>
    </row>
    <row r="446" spans="1:22">
      <c r="A446" s="87" t="s">
        <v>19</v>
      </c>
      <c r="B446" s="118" t="s">
        <v>540</v>
      </c>
      <c r="C446" s="116" t="s">
        <v>1860</v>
      </c>
      <c r="D446" s="116" t="s">
        <v>801</v>
      </c>
      <c r="E446" s="88">
        <v>98.82</v>
      </c>
      <c r="F446" s="116" t="s">
        <v>1018</v>
      </c>
      <c r="G446" s="83"/>
      <c r="H446" s="86">
        <v>3</v>
      </c>
      <c r="I446" s="99"/>
      <c r="J446" s="98" t="s">
        <v>3231</v>
      </c>
      <c r="K446" s="89" t="s">
        <v>1708</v>
      </c>
      <c r="L446" s="89" t="s">
        <v>1152</v>
      </c>
      <c r="M446" s="89" t="s">
        <v>18</v>
      </c>
      <c r="N446" s="114">
        <v>42133</v>
      </c>
      <c r="O446" s="102" t="s">
        <v>1839</v>
      </c>
      <c r="P446" s="114" t="s">
        <v>1525</v>
      </c>
      <c r="Q446" s="115" t="s">
        <v>1283</v>
      </c>
      <c r="R446" s="114" t="s">
        <v>1400</v>
      </c>
      <c r="S446" s="87">
        <v>40161505</v>
      </c>
      <c r="T446" s="122" t="s">
        <v>5252</v>
      </c>
      <c r="U446" s="121" t="s">
        <v>5253</v>
      </c>
      <c r="V446" s="123">
        <v>0.30209561825274428</v>
      </c>
    </row>
    <row r="447" spans="1:22">
      <c r="A447" s="87" t="s">
        <v>19</v>
      </c>
      <c r="B447" s="118" t="s">
        <v>1978</v>
      </c>
      <c r="C447" s="116" t="s">
        <v>1862</v>
      </c>
      <c r="D447" s="103" t="s">
        <v>2175</v>
      </c>
      <c r="E447" s="88">
        <v>251.76</v>
      </c>
      <c r="F447" s="116" t="s">
        <v>1018</v>
      </c>
      <c r="G447" s="85"/>
      <c r="H447" s="86">
        <v>3</v>
      </c>
      <c r="I447" s="99"/>
      <c r="J447" s="98" t="s">
        <v>3067</v>
      </c>
      <c r="K447" s="114">
        <v>463505</v>
      </c>
      <c r="L447" s="89" t="s">
        <v>2513</v>
      </c>
      <c r="M447" s="89" t="s">
        <v>18</v>
      </c>
      <c r="N447" s="114">
        <v>46111</v>
      </c>
      <c r="O447" s="102" t="s">
        <v>2621</v>
      </c>
      <c r="P447" s="114" t="s">
        <v>2776</v>
      </c>
      <c r="Q447" s="115" t="s">
        <v>2885</v>
      </c>
      <c r="R447" s="114" t="s">
        <v>18</v>
      </c>
      <c r="S447" s="87">
        <v>40161505</v>
      </c>
      <c r="T447" s="122" t="s">
        <v>5516</v>
      </c>
      <c r="U447" s="121" t="s">
        <v>5517</v>
      </c>
      <c r="V447" s="123">
        <v>0.32885784269255192</v>
      </c>
    </row>
    <row r="448" spans="1:22">
      <c r="A448" s="87" t="s">
        <v>19</v>
      </c>
      <c r="B448" s="118" t="s">
        <v>5987</v>
      </c>
      <c r="C448" s="116" t="s">
        <v>1860</v>
      </c>
      <c r="D448" s="103" t="s">
        <v>5987</v>
      </c>
      <c r="E448" s="88">
        <v>162.41</v>
      </c>
      <c r="F448" s="116" t="s">
        <v>1018</v>
      </c>
      <c r="G448" s="85"/>
      <c r="H448" s="86">
        <v>3</v>
      </c>
      <c r="I448" s="127"/>
      <c r="J448" s="108" t="s">
        <v>5990</v>
      </c>
      <c r="K448" s="130">
        <v>377129620</v>
      </c>
      <c r="L448" s="130" t="s">
        <v>5995</v>
      </c>
      <c r="M448" s="89" t="s">
        <v>18</v>
      </c>
      <c r="N448" s="130" t="s">
        <v>5996</v>
      </c>
      <c r="O448" s="130" t="s">
        <v>5997</v>
      </c>
      <c r="P448" s="130" t="s">
        <v>5998</v>
      </c>
      <c r="Q448" s="132" t="s">
        <v>2862</v>
      </c>
      <c r="R448" s="130" t="s">
        <v>5999</v>
      </c>
      <c r="S448" s="87">
        <v>40161505</v>
      </c>
      <c r="T448" s="122" t="s">
        <v>6071</v>
      </c>
      <c r="U448" s="121">
        <v>10076333163801</v>
      </c>
      <c r="V448" s="123">
        <v>0.45</v>
      </c>
    </row>
    <row r="449" spans="1:22">
      <c r="A449" s="87" t="s">
        <v>19</v>
      </c>
      <c r="B449" s="118" t="s">
        <v>3441</v>
      </c>
      <c r="C449" s="116" t="s">
        <v>1862</v>
      </c>
      <c r="D449" s="103" t="s">
        <v>3441</v>
      </c>
      <c r="E449" s="88">
        <v>544.28</v>
      </c>
      <c r="F449" s="116" t="s">
        <v>1018</v>
      </c>
      <c r="G449" s="108"/>
      <c r="H449" s="86">
        <v>3</v>
      </c>
      <c r="I449" s="124"/>
      <c r="J449" s="108" t="s">
        <v>4274</v>
      </c>
      <c r="K449" s="114" t="s">
        <v>3960</v>
      </c>
      <c r="L449" s="89" t="s">
        <v>18</v>
      </c>
      <c r="M449" s="89" t="s">
        <v>18</v>
      </c>
      <c r="N449" s="114" t="s">
        <v>3961</v>
      </c>
      <c r="O449" s="102" t="s">
        <v>18</v>
      </c>
      <c r="P449" s="114" t="s">
        <v>18</v>
      </c>
      <c r="Q449" s="115" t="s">
        <v>18</v>
      </c>
      <c r="R449" s="114" t="s">
        <v>18</v>
      </c>
      <c r="S449" s="87">
        <v>40161505</v>
      </c>
      <c r="T449" s="122" t="s">
        <v>5724</v>
      </c>
      <c r="U449" s="121" t="s">
        <v>5725</v>
      </c>
      <c r="V449" s="123">
        <v>0.1818181818181818</v>
      </c>
    </row>
    <row r="450" spans="1:22">
      <c r="A450" s="87" t="s">
        <v>19</v>
      </c>
      <c r="B450" s="118" t="s">
        <v>3440</v>
      </c>
      <c r="C450" s="116" t="s">
        <v>1862</v>
      </c>
      <c r="D450" s="103" t="s">
        <v>3440</v>
      </c>
      <c r="E450" s="88">
        <v>262.43</v>
      </c>
      <c r="F450" s="116" t="s">
        <v>1018</v>
      </c>
      <c r="G450" s="108"/>
      <c r="H450" s="86">
        <v>3</v>
      </c>
      <c r="I450" s="124"/>
      <c r="J450" s="108" t="s">
        <v>4273</v>
      </c>
      <c r="K450" s="114" t="s">
        <v>3956</v>
      </c>
      <c r="L450" s="89" t="s">
        <v>3957</v>
      </c>
      <c r="M450" s="89" t="s">
        <v>18</v>
      </c>
      <c r="N450" s="114" t="s">
        <v>3958</v>
      </c>
      <c r="O450" s="102" t="s">
        <v>18</v>
      </c>
      <c r="P450" s="114" t="s">
        <v>3959</v>
      </c>
      <c r="Q450" s="115" t="s">
        <v>18</v>
      </c>
      <c r="R450" s="114" t="s">
        <v>18</v>
      </c>
      <c r="S450" s="87">
        <v>40161505</v>
      </c>
      <c r="T450" s="122" t="s">
        <v>5726</v>
      </c>
      <c r="U450" s="121">
        <v>10076333609422</v>
      </c>
      <c r="V450" s="123">
        <v>0.1818181818181818</v>
      </c>
    </row>
    <row r="451" spans="1:22">
      <c r="A451" s="87" t="s">
        <v>19</v>
      </c>
      <c r="B451" s="118" t="s">
        <v>3439</v>
      </c>
      <c r="C451" s="116" t="s">
        <v>1861</v>
      </c>
      <c r="D451" s="103" t="s">
        <v>3439</v>
      </c>
      <c r="E451" s="88">
        <v>358.64</v>
      </c>
      <c r="F451" s="116" t="s">
        <v>1018</v>
      </c>
      <c r="G451" s="108"/>
      <c r="H451" s="86">
        <v>3</v>
      </c>
      <c r="I451" s="124"/>
      <c r="J451" s="108" t="s">
        <v>4233</v>
      </c>
      <c r="K451" s="114" t="s">
        <v>3954</v>
      </c>
      <c r="L451" s="89" t="s">
        <v>18</v>
      </c>
      <c r="M451" s="89" t="s">
        <v>18</v>
      </c>
      <c r="N451" s="114" t="s">
        <v>3955</v>
      </c>
      <c r="O451" s="102" t="s">
        <v>18</v>
      </c>
      <c r="P451" s="114" t="s">
        <v>18</v>
      </c>
      <c r="Q451" s="115" t="s">
        <v>5955</v>
      </c>
      <c r="R451" s="114" t="s">
        <v>5858</v>
      </c>
      <c r="S451" s="87">
        <v>40161505</v>
      </c>
      <c r="T451" s="122" t="s">
        <v>5727</v>
      </c>
      <c r="U451" s="121">
        <v>10076333609408</v>
      </c>
      <c r="V451" s="123">
        <v>0.1818181818181818</v>
      </c>
    </row>
    <row r="452" spans="1:22">
      <c r="A452" s="87" t="s">
        <v>19</v>
      </c>
      <c r="B452" s="118" t="s">
        <v>3317</v>
      </c>
      <c r="C452" s="116" t="s">
        <v>1861</v>
      </c>
      <c r="D452" s="103" t="s">
        <v>3500</v>
      </c>
      <c r="E452" s="88">
        <v>246.83</v>
      </c>
      <c r="F452" s="116" t="s">
        <v>1018</v>
      </c>
      <c r="G452" s="108"/>
      <c r="H452" s="86">
        <v>3</v>
      </c>
      <c r="I452" s="124"/>
      <c r="J452" s="108" t="s">
        <v>4628</v>
      </c>
      <c r="K452" s="114" t="s">
        <v>3537</v>
      </c>
      <c r="L452" s="89" t="s">
        <v>18</v>
      </c>
      <c r="M452" s="89" t="s">
        <v>18</v>
      </c>
      <c r="N452" s="114" t="s">
        <v>3538</v>
      </c>
      <c r="O452" s="102" t="s">
        <v>18</v>
      </c>
      <c r="P452" s="114" t="s">
        <v>18</v>
      </c>
      <c r="Q452" s="115" t="s">
        <v>5956</v>
      </c>
      <c r="R452" s="114" t="s">
        <v>18</v>
      </c>
      <c r="S452" s="87">
        <v>40161505</v>
      </c>
      <c r="T452" s="122" t="s">
        <v>5728</v>
      </c>
      <c r="U452" s="121" t="s">
        <v>5729</v>
      </c>
      <c r="V452" s="123">
        <v>0.28030303030303028</v>
      </c>
    </row>
    <row r="453" spans="1:22">
      <c r="A453" s="87" t="s">
        <v>19</v>
      </c>
      <c r="B453" s="118" t="s">
        <v>3316</v>
      </c>
      <c r="C453" s="116" t="s">
        <v>1862</v>
      </c>
      <c r="D453" s="103" t="s">
        <v>3499</v>
      </c>
      <c r="E453" s="88">
        <v>327.89</v>
      </c>
      <c r="F453" s="116" t="s">
        <v>1018</v>
      </c>
      <c r="G453" s="108"/>
      <c r="H453" s="86">
        <v>3</v>
      </c>
      <c r="I453" s="124"/>
      <c r="J453" s="108" t="s">
        <v>4171</v>
      </c>
      <c r="K453" s="114" t="s">
        <v>3532</v>
      </c>
      <c r="L453" s="89" t="s">
        <v>3533</v>
      </c>
      <c r="M453" s="89" t="s">
        <v>18</v>
      </c>
      <c r="N453" s="114" t="s">
        <v>3534</v>
      </c>
      <c r="O453" s="102" t="s">
        <v>3535</v>
      </c>
      <c r="P453" s="114" t="s">
        <v>3536</v>
      </c>
      <c r="Q453" s="115" t="s">
        <v>18</v>
      </c>
      <c r="R453" s="114" t="s">
        <v>18</v>
      </c>
      <c r="S453" s="87">
        <v>40161505</v>
      </c>
      <c r="T453" s="122" t="s">
        <v>5730</v>
      </c>
      <c r="U453" s="121" t="s">
        <v>5731</v>
      </c>
      <c r="V453" s="123">
        <v>0.29272727272727272</v>
      </c>
    </row>
    <row r="454" spans="1:22">
      <c r="A454" s="87" t="s">
        <v>19</v>
      </c>
      <c r="B454" s="118" t="s">
        <v>536</v>
      </c>
      <c r="C454" s="116" t="s">
        <v>1860</v>
      </c>
      <c r="D454" s="116" t="s">
        <v>798</v>
      </c>
      <c r="E454" s="88">
        <v>143.21</v>
      </c>
      <c r="F454" s="116" t="s">
        <v>1018</v>
      </c>
      <c r="G454" s="83"/>
      <c r="H454" s="86">
        <v>3</v>
      </c>
      <c r="I454" s="99"/>
      <c r="J454" s="98" t="s">
        <v>1025</v>
      </c>
      <c r="K454" s="89" t="s">
        <v>71</v>
      </c>
      <c r="L454" s="89" t="s">
        <v>70</v>
      </c>
      <c r="M454" s="89" t="s">
        <v>18</v>
      </c>
      <c r="N454" s="114">
        <v>49038</v>
      </c>
      <c r="O454" s="102" t="s">
        <v>72</v>
      </c>
      <c r="P454" s="114" t="s">
        <v>73</v>
      </c>
      <c r="Q454" s="115" t="s">
        <v>74</v>
      </c>
      <c r="R454" s="114" t="s">
        <v>75</v>
      </c>
      <c r="S454" s="87">
        <v>40161505</v>
      </c>
      <c r="T454" s="122" t="s">
        <v>5256</v>
      </c>
      <c r="U454" s="121">
        <v>10076333607732</v>
      </c>
      <c r="V454" s="123">
        <v>0.12746076385738911</v>
      </c>
    </row>
    <row r="455" spans="1:22">
      <c r="A455" s="87" t="s">
        <v>19</v>
      </c>
      <c r="B455" s="118" t="s">
        <v>627</v>
      </c>
      <c r="C455" s="116" t="s">
        <v>1861</v>
      </c>
      <c r="D455" s="116" t="s">
        <v>881</v>
      </c>
      <c r="E455" s="88">
        <v>267.89999999999998</v>
      </c>
      <c r="F455" s="116" t="s">
        <v>1018</v>
      </c>
      <c r="G455" s="83"/>
      <c r="H455" s="86">
        <v>3</v>
      </c>
      <c r="I455" s="99"/>
      <c r="J455" s="98" t="s">
        <v>1072</v>
      </c>
      <c r="K455" s="89" t="s">
        <v>1746</v>
      </c>
      <c r="L455" s="89" t="s">
        <v>1195</v>
      </c>
      <c r="M455" s="89" t="s">
        <v>18</v>
      </c>
      <c r="N455" s="114">
        <v>49022</v>
      </c>
      <c r="O455" s="102" t="s">
        <v>4580</v>
      </c>
      <c r="P455" s="114" t="s">
        <v>1564</v>
      </c>
      <c r="Q455" s="115" t="s">
        <v>1321</v>
      </c>
      <c r="R455" s="114" t="s">
        <v>1439</v>
      </c>
      <c r="S455" s="87">
        <v>40161505</v>
      </c>
      <c r="T455" s="122" t="s">
        <v>5257</v>
      </c>
      <c r="U455" s="121">
        <v>10076333607695</v>
      </c>
      <c r="V455" s="123">
        <v>1.0432731561280957</v>
      </c>
    </row>
    <row r="456" spans="1:22">
      <c r="A456" s="87" t="s">
        <v>19</v>
      </c>
      <c r="B456" s="118" t="s">
        <v>760</v>
      </c>
      <c r="C456" s="116" t="s">
        <v>1861</v>
      </c>
      <c r="D456" s="116" t="s">
        <v>1011</v>
      </c>
      <c r="E456" s="88">
        <v>242.89</v>
      </c>
      <c r="F456" s="116" t="s">
        <v>1018</v>
      </c>
      <c r="G456" s="83"/>
      <c r="H456" s="86">
        <v>3</v>
      </c>
      <c r="I456" s="99"/>
      <c r="J456" s="98" t="s">
        <v>1136</v>
      </c>
      <c r="K456" s="89" t="s">
        <v>1720</v>
      </c>
      <c r="L456" s="89" t="s">
        <v>1257</v>
      </c>
      <c r="M456" s="89" t="s">
        <v>18</v>
      </c>
      <c r="N456" s="89">
        <v>49048</v>
      </c>
      <c r="O456" s="102" t="s">
        <v>4581</v>
      </c>
      <c r="P456" s="114" t="s">
        <v>1653</v>
      </c>
      <c r="Q456" s="115" t="s">
        <v>4479</v>
      </c>
      <c r="R456" s="89" t="s">
        <v>1514</v>
      </c>
      <c r="S456" s="87">
        <v>40161505</v>
      </c>
      <c r="T456" s="122" t="s">
        <v>5258</v>
      </c>
      <c r="U456" s="121">
        <v>10076333607879</v>
      </c>
      <c r="V456" s="123">
        <v>0.2349632586410233</v>
      </c>
    </row>
    <row r="457" spans="1:22">
      <c r="A457" s="87" t="s">
        <v>19</v>
      </c>
      <c r="B457" s="118" t="s">
        <v>604</v>
      </c>
      <c r="C457" s="116" t="s">
        <v>1861</v>
      </c>
      <c r="D457" s="116" t="s">
        <v>860</v>
      </c>
      <c r="E457" s="88">
        <v>234.83</v>
      </c>
      <c r="F457" s="116" t="s">
        <v>1018</v>
      </c>
      <c r="G457" s="83"/>
      <c r="H457" s="86">
        <v>3</v>
      </c>
      <c r="I457" s="99"/>
      <c r="J457" s="98" t="s">
        <v>1056</v>
      </c>
      <c r="K457" s="89" t="s">
        <v>1735</v>
      </c>
      <c r="L457" s="89" t="s">
        <v>18</v>
      </c>
      <c r="M457" s="89" t="s">
        <v>18</v>
      </c>
      <c r="N457" s="114">
        <v>49014</v>
      </c>
      <c r="O457" s="102" t="s">
        <v>4582</v>
      </c>
      <c r="P457" s="114" t="s">
        <v>1552</v>
      </c>
      <c r="Q457" s="115" t="s">
        <v>1309</v>
      </c>
      <c r="R457" s="114" t="s">
        <v>1427</v>
      </c>
      <c r="S457" s="87">
        <v>40161505</v>
      </c>
      <c r="T457" s="122" t="s">
        <v>5259</v>
      </c>
      <c r="U457" s="121" t="s">
        <v>5260</v>
      </c>
      <c r="V457" s="123">
        <v>0.36559920166923704</v>
      </c>
    </row>
    <row r="458" spans="1:22">
      <c r="A458" s="87" t="s">
        <v>19</v>
      </c>
      <c r="B458" s="118" t="s">
        <v>1977</v>
      </c>
      <c r="C458" s="116" t="s">
        <v>1862</v>
      </c>
      <c r="D458" s="103" t="s">
        <v>2174</v>
      </c>
      <c r="E458" s="88">
        <v>323.77</v>
      </c>
      <c r="F458" s="116" t="s">
        <v>1018</v>
      </c>
      <c r="G458" s="83"/>
      <c r="H458" s="86">
        <v>3</v>
      </c>
      <c r="I458" s="99"/>
      <c r="J458" s="98" t="s">
        <v>3068</v>
      </c>
      <c r="K458" s="114" t="s">
        <v>2426</v>
      </c>
      <c r="L458" s="89" t="s">
        <v>3307</v>
      </c>
      <c r="M458" s="89" t="s">
        <v>18</v>
      </c>
      <c r="N458" s="114">
        <v>49400</v>
      </c>
      <c r="O458" s="102" t="s">
        <v>2620</v>
      </c>
      <c r="P458" s="114" t="s">
        <v>2775</v>
      </c>
      <c r="Q458" s="115" t="s">
        <v>18</v>
      </c>
      <c r="R458" s="114" t="s">
        <v>18</v>
      </c>
      <c r="S458" s="87">
        <v>40161505</v>
      </c>
      <c r="T458" s="122" t="s">
        <v>5261</v>
      </c>
      <c r="U458" s="121" t="s">
        <v>5262</v>
      </c>
      <c r="V458" s="123">
        <v>0.20910822825002268</v>
      </c>
    </row>
    <row r="459" spans="1:22">
      <c r="A459" s="87" t="s">
        <v>19</v>
      </c>
      <c r="B459" s="118" t="s">
        <v>619</v>
      </c>
      <c r="C459" s="116" t="s">
        <v>1861</v>
      </c>
      <c r="D459" s="116" t="s">
        <v>875</v>
      </c>
      <c r="E459" s="88">
        <v>124.43</v>
      </c>
      <c r="F459" s="116" t="s">
        <v>1018</v>
      </c>
      <c r="G459" s="83"/>
      <c r="H459" s="86">
        <v>3</v>
      </c>
      <c r="I459" s="99"/>
      <c r="J459" s="98" t="s">
        <v>1069</v>
      </c>
      <c r="K459" s="89" t="s">
        <v>361</v>
      </c>
      <c r="L459" s="89" t="s">
        <v>18</v>
      </c>
      <c r="M459" s="89" t="s">
        <v>360</v>
      </c>
      <c r="N459" s="114">
        <v>49057</v>
      </c>
      <c r="O459" s="102" t="s">
        <v>4583</v>
      </c>
      <c r="P459" s="114" t="s">
        <v>362</v>
      </c>
      <c r="Q459" s="115" t="s">
        <v>363</v>
      </c>
      <c r="R459" s="114" t="s">
        <v>1438</v>
      </c>
      <c r="S459" s="87">
        <v>40161505</v>
      </c>
      <c r="T459" s="122" t="s">
        <v>5263</v>
      </c>
      <c r="U459" s="121" t="s">
        <v>5264</v>
      </c>
      <c r="V459" s="123">
        <v>0.36287761952281594</v>
      </c>
    </row>
    <row r="460" spans="1:22">
      <c r="A460" s="87" t="s">
        <v>19</v>
      </c>
      <c r="B460" s="118" t="s">
        <v>537</v>
      </c>
      <c r="C460" s="116" t="s">
        <v>1860</v>
      </c>
      <c r="D460" s="116" t="s">
        <v>537</v>
      </c>
      <c r="E460" s="88">
        <v>135.49</v>
      </c>
      <c r="F460" s="116" t="s">
        <v>1018</v>
      </c>
      <c r="G460" s="83"/>
      <c r="H460" s="86">
        <v>3</v>
      </c>
      <c r="I460" s="99"/>
      <c r="J460" s="98" t="s">
        <v>1026</v>
      </c>
      <c r="K460" s="89" t="s">
        <v>105</v>
      </c>
      <c r="L460" s="89" t="s">
        <v>104</v>
      </c>
      <c r="M460" s="89" t="s">
        <v>18</v>
      </c>
      <c r="N460" s="114">
        <v>49225</v>
      </c>
      <c r="O460" s="102" t="s">
        <v>106</v>
      </c>
      <c r="P460" s="114" t="s">
        <v>107</v>
      </c>
      <c r="Q460" s="115" t="s">
        <v>108</v>
      </c>
      <c r="R460" s="114" t="s">
        <v>109</v>
      </c>
      <c r="S460" s="87">
        <v>40161505</v>
      </c>
      <c r="T460" s="122" t="s">
        <v>5265</v>
      </c>
      <c r="U460" s="121" t="s">
        <v>5266</v>
      </c>
      <c r="V460" s="123">
        <v>0.23450966161661979</v>
      </c>
    </row>
    <row r="461" spans="1:22">
      <c r="A461" s="87" t="s">
        <v>19</v>
      </c>
      <c r="B461" s="118" t="s">
        <v>674</v>
      </c>
      <c r="C461" s="116" t="s">
        <v>1861</v>
      </c>
      <c r="D461" s="116" t="s">
        <v>928</v>
      </c>
      <c r="E461" s="88">
        <v>151.46</v>
      </c>
      <c r="F461" s="116" t="s">
        <v>1018</v>
      </c>
      <c r="G461" s="83"/>
      <c r="H461" s="86">
        <v>3</v>
      </c>
      <c r="I461" s="99"/>
      <c r="J461" s="98" t="s">
        <v>1101</v>
      </c>
      <c r="K461" s="89">
        <v>22731072</v>
      </c>
      <c r="L461" s="89" t="s">
        <v>18</v>
      </c>
      <c r="M461" s="89" t="s">
        <v>1227</v>
      </c>
      <c r="N461" s="114">
        <v>49064</v>
      </c>
      <c r="O461" s="102" t="s">
        <v>4584</v>
      </c>
      <c r="P461" s="114" t="s">
        <v>1597</v>
      </c>
      <c r="Q461" s="115" t="s">
        <v>1354</v>
      </c>
      <c r="R461" s="114" t="s">
        <v>1472</v>
      </c>
      <c r="S461" s="87">
        <v>40161505</v>
      </c>
      <c r="T461" s="122" t="s">
        <v>5267</v>
      </c>
      <c r="U461" s="121" t="s">
        <v>5268</v>
      </c>
      <c r="V461" s="123">
        <v>0.37784632132813206</v>
      </c>
    </row>
    <row r="462" spans="1:22">
      <c r="A462" s="87" t="s">
        <v>19</v>
      </c>
      <c r="B462" s="118" t="s">
        <v>3467</v>
      </c>
      <c r="C462" s="116" t="s">
        <v>1862</v>
      </c>
      <c r="D462" s="119" t="s">
        <v>4347</v>
      </c>
      <c r="E462" s="88">
        <v>188.28</v>
      </c>
      <c r="F462" s="116" t="s">
        <v>1018</v>
      </c>
      <c r="G462" s="108"/>
      <c r="H462" s="86">
        <v>3</v>
      </c>
      <c r="I462" s="124"/>
      <c r="J462" s="108" t="s">
        <v>4613</v>
      </c>
      <c r="K462" s="114" t="s">
        <v>4038</v>
      </c>
      <c r="L462" s="89" t="s">
        <v>18</v>
      </c>
      <c r="M462" s="114" t="s">
        <v>4039</v>
      </c>
      <c r="N462" s="114">
        <v>46646</v>
      </c>
      <c r="O462" s="102" t="s">
        <v>4040</v>
      </c>
      <c r="P462" s="114" t="s">
        <v>4041</v>
      </c>
      <c r="Q462" s="115" t="s">
        <v>4042</v>
      </c>
      <c r="R462" s="114" t="s">
        <v>4043</v>
      </c>
      <c r="S462" s="87">
        <v>40161505</v>
      </c>
      <c r="T462" s="122" t="s">
        <v>5732</v>
      </c>
      <c r="U462" s="121" t="s">
        <v>5733</v>
      </c>
      <c r="V462" s="123">
        <v>0.26499999999999996</v>
      </c>
    </row>
    <row r="463" spans="1:22">
      <c r="A463" s="87" t="s">
        <v>19</v>
      </c>
      <c r="B463" s="118" t="s">
        <v>1976</v>
      </c>
      <c r="C463" s="116" t="s">
        <v>1862</v>
      </c>
      <c r="D463" s="103" t="s">
        <v>2173</v>
      </c>
      <c r="E463" s="88">
        <v>237.67</v>
      </c>
      <c r="F463" s="116" t="s">
        <v>1018</v>
      </c>
      <c r="G463" s="85" t="s">
        <v>3311</v>
      </c>
      <c r="H463" s="86">
        <v>3</v>
      </c>
      <c r="I463" s="99"/>
      <c r="J463" s="98" t="s">
        <v>3232</v>
      </c>
      <c r="K463" s="114">
        <v>25097917</v>
      </c>
      <c r="L463" s="89" t="s">
        <v>18</v>
      </c>
      <c r="M463" s="89" t="s">
        <v>18</v>
      </c>
      <c r="N463" s="114">
        <v>46246</v>
      </c>
      <c r="O463" s="102" t="s">
        <v>18</v>
      </c>
      <c r="P463" s="114" t="s">
        <v>2774</v>
      </c>
      <c r="Q463" s="115" t="s">
        <v>2884</v>
      </c>
      <c r="R463" s="114" t="s">
        <v>2975</v>
      </c>
      <c r="S463" s="87">
        <v>40161505</v>
      </c>
      <c r="T463" s="122" t="s">
        <v>4869</v>
      </c>
      <c r="U463" s="121">
        <v>10076333132678</v>
      </c>
      <c r="V463" s="123">
        <v>0.29257008074027036</v>
      </c>
    </row>
    <row r="464" spans="1:22">
      <c r="A464" s="87" t="s">
        <v>19</v>
      </c>
      <c r="B464" s="118" t="s">
        <v>1975</v>
      </c>
      <c r="C464" s="116" t="s">
        <v>1862</v>
      </c>
      <c r="D464" s="103" t="s">
        <v>2172</v>
      </c>
      <c r="E464" s="88">
        <v>160.09</v>
      </c>
      <c r="F464" s="116" t="s">
        <v>1018</v>
      </c>
      <c r="G464" s="85" t="s">
        <v>3311</v>
      </c>
      <c r="H464" s="86">
        <v>3</v>
      </c>
      <c r="I464" s="99"/>
      <c r="J464" s="98" t="s">
        <v>3069</v>
      </c>
      <c r="K464" s="114">
        <v>21000938</v>
      </c>
      <c r="L464" s="89" t="s">
        <v>18</v>
      </c>
      <c r="M464" s="89" t="s">
        <v>18</v>
      </c>
      <c r="N464" s="114">
        <v>46108</v>
      </c>
      <c r="O464" s="102" t="s">
        <v>2619</v>
      </c>
      <c r="P464" s="114" t="s">
        <v>2773</v>
      </c>
      <c r="Q464" s="115" t="s">
        <v>2883</v>
      </c>
      <c r="R464" s="114" t="s">
        <v>2974</v>
      </c>
      <c r="S464" s="87">
        <v>40161505</v>
      </c>
      <c r="T464" s="122" t="s">
        <v>5518</v>
      </c>
      <c r="U464" s="121" t="s">
        <v>5519</v>
      </c>
      <c r="V464" s="123">
        <v>0.38056790347455316</v>
      </c>
    </row>
    <row r="465" spans="1:22">
      <c r="A465" s="87" t="s">
        <v>19</v>
      </c>
      <c r="B465" s="118" t="s">
        <v>601</v>
      </c>
      <c r="C465" s="116" t="s">
        <v>1860</v>
      </c>
      <c r="D465" s="116" t="s">
        <v>601</v>
      </c>
      <c r="E465" s="88">
        <v>179.71</v>
      </c>
      <c r="F465" s="116" t="s">
        <v>1018</v>
      </c>
      <c r="G465" s="83"/>
      <c r="H465" s="86">
        <v>3</v>
      </c>
      <c r="I465" s="99"/>
      <c r="J465" s="98" t="s">
        <v>3233</v>
      </c>
      <c r="K465" s="89" t="s">
        <v>251</v>
      </c>
      <c r="L465" s="89" t="s">
        <v>1820</v>
      </c>
      <c r="M465" s="89" t="s">
        <v>250</v>
      </c>
      <c r="N465" s="114">
        <v>49020</v>
      </c>
      <c r="O465" s="102" t="s">
        <v>252</v>
      </c>
      <c r="P465" s="114" t="s">
        <v>4406</v>
      </c>
      <c r="Q465" s="115" t="s">
        <v>253</v>
      </c>
      <c r="R465" s="114" t="s">
        <v>254</v>
      </c>
      <c r="S465" s="87">
        <v>40161505</v>
      </c>
      <c r="T465" s="122" t="s">
        <v>5273</v>
      </c>
      <c r="U465" s="121">
        <v>10076333607800</v>
      </c>
      <c r="V465" s="123">
        <v>0.97523360246756774</v>
      </c>
    </row>
    <row r="466" spans="1:22">
      <c r="A466" s="87" t="s">
        <v>19</v>
      </c>
      <c r="B466" s="118" t="s">
        <v>624</v>
      </c>
      <c r="C466" s="116" t="s">
        <v>1861</v>
      </c>
      <c r="D466" s="116" t="s">
        <v>624</v>
      </c>
      <c r="E466" s="88">
        <v>93.68</v>
      </c>
      <c r="F466" s="116" t="s">
        <v>1018</v>
      </c>
      <c r="G466" s="83"/>
      <c r="H466" s="86">
        <v>3</v>
      </c>
      <c r="I466" s="99"/>
      <c r="J466" s="98" t="s">
        <v>3234</v>
      </c>
      <c r="K466" s="89">
        <v>25043119</v>
      </c>
      <c r="L466" s="89" t="s">
        <v>18</v>
      </c>
      <c r="M466" s="89" t="s">
        <v>1196</v>
      </c>
      <c r="N466" s="89">
        <v>46179</v>
      </c>
      <c r="O466" s="102" t="s">
        <v>18</v>
      </c>
      <c r="P466" s="114" t="s">
        <v>1565</v>
      </c>
      <c r="Q466" s="115" t="s">
        <v>1322</v>
      </c>
      <c r="R466" s="89" t="s">
        <v>1440</v>
      </c>
      <c r="S466" s="87">
        <v>40161505</v>
      </c>
      <c r="T466" s="122" t="s">
        <v>5274</v>
      </c>
      <c r="U466" s="121" t="s">
        <v>5275</v>
      </c>
      <c r="V466" s="123">
        <v>0.3002812301551302</v>
      </c>
    </row>
    <row r="467" spans="1:22">
      <c r="A467" s="87" t="s">
        <v>19</v>
      </c>
      <c r="B467" s="118" t="s">
        <v>600</v>
      </c>
      <c r="C467" s="116" t="s">
        <v>1861</v>
      </c>
      <c r="D467" s="116" t="s">
        <v>857</v>
      </c>
      <c r="E467" s="88">
        <v>98.66</v>
      </c>
      <c r="F467" s="116" t="s">
        <v>1018</v>
      </c>
      <c r="G467" s="83"/>
      <c r="H467" s="86">
        <v>3</v>
      </c>
      <c r="I467" s="99"/>
      <c r="J467" s="98" t="s">
        <v>3146</v>
      </c>
      <c r="K467" s="89">
        <v>4227087</v>
      </c>
      <c r="L467" s="89" t="s">
        <v>1817</v>
      </c>
      <c r="M467" s="89" t="s">
        <v>1182</v>
      </c>
      <c r="N467" s="114">
        <v>46120</v>
      </c>
      <c r="O467" s="102" t="s">
        <v>4585</v>
      </c>
      <c r="P467" s="114" t="s">
        <v>1551</v>
      </c>
      <c r="Q467" s="115" t="s">
        <v>1308</v>
      </c>
      <c r="R467" s="114" t="s">
        <v>1426</v>
      </c>
      <c r="S467" s="87">
        <v>40161505</v>
      </c>
      <c r="T467" s="122" t="s">
        <v>5276</v>
      </c>
      <c r="U467" s="121" t="s">
        <v>5277</v>
      </c>
      <c r="V467" s="123">
        <v>0.22997369137258458</v>
      </c>
    </row>
    <row r="468" spans="1:22">
      <c r="A468" s="87" t="s">
        <v>19</v>
      </c>
      <c r="B468" s="118" t="s">
        <v>592</v>
      </c>
      <c r="C468" s="116" t="s">
        <v>1860</v>
      </c>
      <c r="D468" s="116" t="s">
        <v>849</v>
      </c>
      <c r="E468" s="88">
        <v>95.78</v>
      </c>
      <c r="F468" s="116" t="s">
        <v>1018</v>
      </c>
      <c r="G468" s="83"/>
      <c r="H468" s="86">
        <v>3</v>
      </c>
      <c r="I468" s="99"/>
      <c r="J468" s="98" t="s">
        <v>3248</v>
      </c>
      <c r="K468" s="89" t="s">
        <v>240</v>
      </c>
      <c r="L468" s="89" t="s">
        <v>239</v>
      </c>
      <c r="M468" s="89" t="s">
        <v>18</v>
      </c>
      <c r="N468" s="114">
        <v>42170</v>
      </c>
      <c r="O468" s="102" t="s">
        <v>241</v>
      </c>
      <c r="P468" s="114" t="s">
        <v>242</v>
      </c>
      <c r="Q468" s="115" t="s">
        <v>243</v>
      </c>
      <c r="R468" s="114" t="s">
        <v>244</v>
      </c>
      <c r="S468" s="87">
        <v>40161505</v>
      </c>
      <c r="T468" s="122" t="s">
        <v>5278</v>
      </c>
      <c r="U468" s="121" t="s">
        <v>5279</v>
      </c>
      <c r="V468" s="123">
        <v>0.35924884332758777</v>
      </c>
    </row>
    <row r="469" spans="1:22">
      <c r="A469" s="87" t="s">
        <v>6017</v>
      </c>
      <c r="B469" s="118" t="s">
        <v>6012</v>
      </c>
      <c r="C469" s="116" t="s">
        <v>1860</v>
      </c>
      <c r="D469" s="114" t="s">
        <v>6012</v>
      </c>
      <c r="E469" s="88">
        <v>225.95</v>
      </c>
      <c r="F469" s="116" t="s">
        <v>1018</v>
      </c>
      <c r="G469" s="85"/>
      <c r="H469" s="86">
        <v>12</v>
      </c>
      <c r="I469" s="127"/>
      <c r="J469" s="98" t="s">
        <v>3098</v>
      </c>
      <c r="K469" s="89" t="s">
        <v>1748</v>
      </c>
      <c r="L469" s="89" t="s">
        <v>18</v>
      </c>
      <c r="M469" s="89" t="s">
        <v>18</v>
      </c>
      <c r="N469" s="130" t="s">
        <v>6054</v>
      </c>
      <c r="O469" s="89" t="s">
        <v>18</v>
      </c>
      <c r="P469" s="130" t="s">
        <v>6043</v>
      </c>
      <c r="Q469" s="131" t="s">
        <v>18</v>
      </c>
      <c r="R469" s="89" t="s">
        <v>18</v>
      </c>
      <c r="S469" s="87">
        <v>40161504</v>
      </c>
      <c r="T469" s="122" t="s">
        <v>6026</v>
      </c>
      <c r="U469" s="121">
        <v>10076333116975</v>
      </c>
      <c r="V469" s="123">
        <v>5.283446712018141E-2</v>
      </c>
    </row>
    <row r="470" spans="1:22">
      <c r="A470" s="87" t="s">
        <v>6017</v>
      </c>
      <c r="B470" s="118" t="s">
        <v>6011</v>
      </c>
      <c r="C470" s="116" t="s">
        <v>1860</v>
      </c>
      <c r="D470" s="114" t="s">
        <v>6011</v>
      </c>
      <c r="E470" s="88">
        <v>329.48</v>
      </c>
      <c r="F470" s="116" t="s">
        <v>1018</v>
      </c>
      <c r="G470" s="85"/>
      <c r="H470" s="86">
        <v>12</v>
      </c>
      <c r="I470" s="127"/>
      <c r="J470" s="98" t="s">
        <v>3255</v>
      </c>
      <c r="K470" s="89" t="s">
        <v>320</v>
      </c>
      <c r="L470" s="89" t="s">
        <v>18</v>
      </c>
      <c r="M470" s="89" t="s">
        <v>18</v>
      </c>
      <c r="N470" s="130" t="s">
        <v>6048</v>
      </c>
      <c r="O470" s="89" t="s">
        <v>18</v>
      </c>
      <c r="P470" s="130" t="s">
        <v>6042</v>
      </c>
      <c r="Q470" s="131" t="s">
        <v>18</v>
      </c>
      <c r="R470" s="89" t="s">
        <v>18</v>
      </c>
      <c r="S470" s="87">
        <v>40161504</v>
      </c>
      <c r="T470" s="122" t="s">
        <v>6024</v>
      </c>
      <c r="U470" s="122" t="s">
        <v>6025</v>
      </c>
      <c r="V470" s="123">
        <v>2.5396825396825397E-2</v>
      </c>
    </row>
    <row r="471" spans="1:22">
      <c r="A471" s="87" t="s">
        <v>6017</v>
      </c>
      <c r="B471" s="118" t="s">
        <v>6013</v>
      </c>
      <c r="C471" s="116" t="s">
        <v>1860</v>
      </c>
      <c r="D471" s="114" t="s">
        <v>6013</v>
      </c>
      <c r="E471" s="88">
        <v>211.26</v>
      </c>
      <c r="F471" s="116" t="s">
        <v>1018</v>
      </c>
      <c r="G471" s="85"/>
      <c r="H471" s="86">
        <v>12</v>
      </c>
      <c r="I471" s="127"/>
      <c r="J471" s="98" t="s">
        <v>3111</v>
      </c>
      <c r="K471" s="89" t="s">
        <v>1719</v>
      </c>
      <c r="L471" s="89" t="s">
        <v>18</v>
      </c>
      <c r="M471" s="89" t="s">
        <v>18</v>
      </c>
      <c r="N471" s="130" t="s">
        <v>6055</v>
      </c>
      <c r="O471" s="89" t="s">
        <v>18</v>
      </c>
      <c r="P471" s="130" t="s">
        <v>6044</v>
      </c>
      <c r="Q471" s="131" t="s">
        <v>18</v>
      </c>
      <c r="R471" s="89" t="s">
        <v>18</v>
      </c>
      <c r="S471" s="87">
        <v>40161504</v>
      </c>
      <c r="T471" s="122" t="s">
        <v>6027</v>
      </c>
      <c r="U471" s="122" t="s">
        <v>6028</v>
      </c>
      <c r="V471" s="123">
        <v>5.6689342403628114E-2</v>
      </c>
    </row>
    <row r="472" spans="1:22">
      <c r="A472" s="87" t="s">
        <v>6017</v>
      </c>
      <c r="B472" s="118" t="s">
        <v>6015</v>
      </c>
      <c r="C472" s="116" t="s">
        <v>1860</v>
      </c>
      <c r="D472" s="114" t="s">
        <v>6015</v>
      </c>
      <c r="E472" s="88">
        <v>269.18</v>
      </c>
      <c r="F472" s="116" t="s">
        <v>1018</v>
      </c>
      <c r="G472" s="85"/>
      <c r="H472" s="86">
        <v>12</v>
      </c>
      <c r="I472" s="127"/>
      <c r="J472" s="98" t="s">
        <v>3198</v>
      </c>
      <c r="K472" s="89">
        <v>25177917</v>
      </c>
      <c r="L472" s="89" t="s">
        <v>18</v>
      </c>
      <c r="M472" s="89" t="s">
        <v>18</v>
      </c>
      <c r="N472" s="130" t="s">
        <v>6057</v>
      </c>
      <c r="O472" s="89" t="s">
        <v>18</v>
      </c>
      <c r="P472" s="130" t="s">
        <v>6046</v>
      </c>
      <c r="Q472" s="131" t="s">
        <v>18</v>
      </c>
      <c r="R472" s="89" t="s">
        <v>18</v>
      </c>
      <c r="S472" s="87">
        <v>40161504</v>
      </c>
      <c r="T472" s="122" t="s">
        <v>6031</v>
      </c>
      <c r="U472" s="122" t="s">
        <v>6032</v>
      </c>
      <c r="V472" s="123">
        <v>4.3764172335600898E-2</v>
      </c>
    </row>
    <row r="473" spans="1:22">
      <c r="A473" s="87" t="s">
        <v>6017</v>
      </c>
      <c r="B473" s="118" t="s">
        <v>6008</v>
      </c>
      <c r="C473" s="116" t="s">
        <v>1860</v>
      </c>
      <c r="D473" s="114" t="s">
        <v>6008</v>
      </c>
      <c r="E473" s="88">
        <v>183.84</v>
      </c>
      <c r="F473" s="116" t="s">
        <v>1018</v>
      </c>
      <c r="G473" s="85"/>
      <c r="H473" s="86">
        <v>12</v>
      </c>
      <c r="I473" s="127"/>
      <c r="J473" s="98" t="s">
        <v>3199</v>
      </c>
      <c r="K473" s="89" t="s">
        <v>387</v>
      </c>
      <c r="L473" s="89" t="s">
        <v>18</v>
      </c>
      <c r="M473" s="89" t="s">
        <v>18</v>
      </c>
      <c r="N473" s="130" t="s">
        <v>6051</v>
      </c>
      <c r="O473" s="89" t="s">
        <v>18</v>
      </c>
      <c r="P473" s="130" t="s">
        <v>6039</v>
      </c>
      <c r="Q473" s="131" t="s">
        <v>18</v>
      </c>
      <c r="R473" s="89" t="s">
        <v>18</v>
      </c>
      <c r="S473" s="87">
        <v>40161504</v>
      </c>
      <c r="T473" s="122" t="s">
        <v>6021</v>
      </c>
      <c r="U473" s="121">
        <v>10076333119174</v>
      </c>
      <c r="V473" s="123">
        <v>0.39773242630385491</v>
      </c>
    </row>
    <row r="474" spans="1:22">
      <c r="A474" s="87" t="s">
        <v>6017</v>
      </c>
      <c r="B474" s="118" t="s">
        <v>6074</v>
      </c>
      <c r="C474" s="116" t="s">
        <v>1860</v>
      </c>
      <c r="D474" s="103" t="s">
        <v>6074</v>
      </c>
      <c r="E474" s="88">
        <v>183.84</v>
      </c>
      <c r="F474" s="116" t="s">
        <v>1018</v>
      </c>
      <c r="G474" s="85"/>
      <c r="H474" s="86">
        <v>12</v>
      </c>
      <c r="I474" s="127"/>
      <c r="J474" s="98" t="s">
        <v>3202</v>
      </c>
      <c r="K474" s="89" t="s">
        <v>1726</v>
      </c>
      <c r="L474" s="89" t="s">
        <v>18</v>
      </c>
      <c r="M474" s="89" t="s">
        <v>18</v>
      </c>
      <c r="N474" s="130" t="s">
        <v>6077</v>
      </c>
      <c r="O474" s="89" t="s">
        <v>18</v>
      </c>
      <c r="P474" s="130" t="s">
        <v>6080</v>
      </c>
      <c r="Q474" s="131" t="s">
        <v>18</v>
      </c>
      <c r="R474" s="89" t="s">
        <v>18</v>
      </c>
      <c r="S474" s="87">
        <v>40161504</v>
      </c>
      <c r="T474" s="122" t="s">
        <v>6081</v>
      </c>
      <c r="U474" s="121">
        <v>10076333119044</v>
      </c>
      <c r="V474" s="123">
        <v>0.29120928966705978</v>
      </c>
    </row>
    <row r="475" spans="1:22">
      <c r="A475" s="87" t="s">
        <v>6017</v>
      </c>
      <c r="B475" s="118" t="s">
        <v>6016</v>
      </c>
      <c r="C475" s="116" t="s">
        <v>1860</v>
      </c>
      <c r="D475" s="114" t="s">
        <v>6016</v>
      </c>
      <c r="E475" s="88">
        <v>193.34</v>
      </c>
      <c r="F475" s="116" t="s">
        <v>1018</v>
      </c>
      <c r="G475" s="85"/>
      <c r="H475" s="86">
        <v>12</v>
      </c>
      <c r="I475" s="127"/>
      <c r="J475" s="108" t="s">
        <v>6034</v>
      </c>
      <c r="K475" s="89" t="s">
        <v>6058</v>
      </c>
      <c r="L475" s="89" t="s">
        <v>18</v>
      </c>
      <c r="M475" s="89" t="s">
        <v>18</v>
      </c>
      <c r="N475" s="130" t="s">
        <v>18</v>
      </c>
      <c r="O475" s="89" t="s">
        <v>18</v>
      </c>
      <c r="P475" s="130" t="s">
        <v>6047</v>
      </c>
      <c r="Q475" s="131" t="s">
        <v>18</v>
      </c>
      <c r="R475" s="89" t="s">
        <v>18</v>
      </c>
      <c r="S475" s="87">
        <v>40161504</v>
      </c>
      <c r="T475" s="122" t="s">
        <v>6033</v>
      </c>
      <c r="U475" s="121">
        <v>10076333119273</v>
      </c>
      <c r="V475" s="123">
        <v>0.31564625850340139</v>
      </c>
    </row>
    <row r="476" spans="1:22">
      <c r="A476" s="87" t="s">
        <v>6017</v>
      </c>
      <c r="B476" s="118" t="s">
        <v>6072</v>
      </c>
      <c r="C476" s="116" t="s">
        <v>1860</v>
      </c>
      <c r="D476" s="103" t="s">
        <v>6072</v>
      </c>
      <c r="E476" s="88">
        <v>183.84</v>
      </c>
      <c r="F476" s="116" t="s">
        <v>1018</v>
      </c>
      <c r="G476" s="85"/>
      <c r="H476" s="86">
        <v>12</v>
      </c>
      <c r="I476" s="127"/>
      <c r="J476" s="98" t="s">
        <v>3114</v>
      </c>
      <c r="K476" s="89" t="s">
        <v>381</v>
      </c>
      <c r="L476" s="89" t="s">
        <v>18</v>
      </c>
      <c r="M476" s="89" t="s">
        <v>18</v>
      </c>
      <c r="N476" s="130" t="s">
        <v>6075</v>
      </c>
      <c r="O476" s="89" t="s">
        <v>18</v>
      </c>
      <c r="P476" s="130" t="s">
        <v>6078</v>
      </c>
      <c r="Q476" s="131" t="s">
        <v>18</v>
      </c>
      <c r="R476" s="89" t="s">
        <v>18</v>
      </c>
      <c r="S476" s="87">
        <v>40161504</v>
      </c>
      <c r="T476" s="122" t="s">
        <v>6082</v>
      </c>
      <c r="U476" s="121">
        <v>10076333119211</v>
      </c>
      <c r="V476" s="123">
        <v>0.32658985757053433</v>
      </c>
    </row>
    <row r="477" spans="1:22">
      <c r="A477" s="87" t="s">
        <v>6017</v>
      </c>
      <c r="B477" s="118" t="s">
        <v>6014</v>
      </c>
      <c r="C477" s="116" t="s">
        <v>1860</v>
      </c>
      <c r="D477" s="114" t="s">
        <v>6014</v>
      </c>
      <c r="E477" s="88">
        <v>193.94</v>
      </c>
      <c r="F477" s="116" t="s">
        <v>1018</v>
      </c>
      <c r="G477" s="85"/>
      <c r="H477" s="86">
        <v>12</v>
      </c>
      <c r="I477" s="127"/>
      <c r="J477" s="98" t="s">
        <v>3257</v>
      </c>
      <c r="K477" s="89" t="s">
        <v>293</v>
      </c>
      <c r="L477" s="89" t="s">
        <v>18</v>
      </c>
      <c r="M477" s="89" t="s">
        <v>18</v>
      </c>
      <c r="N477" s="130" t="s">
        <v>6056</v>
      </c>
      <c r="O477" s="89" t="s">
        <v>18</v>
      </c>
      <c r="P477" s="130" t="s">
        <v>6045</v>
      </c>
      <c r="Q477" s="131" t="s">
        <v>18</v>
      </c>
      <c r="R477" s="89" t="s">
        <v>18</v>
      </c>
      <c r="S477" s="87">
        <v>40161504</v>
      </c>
      <c r="T477" s="122" t="s">
        <v>6029</v>
      </c>
      <c r="U477" s="122" t="s">
        <v>6030</v>
      </c>
      <c r="V477" s="123">
        <v>3.7868480725623585E-2</v>
      </c>
    </row>
    <row r="478" spans="1:22">
      <c r="A478" s="87" t="s">
        <v>6017</v>
      </c>
      <c r="B478" s="118" t="s">
        <v>6006</v>
      </c>
      <c r="C478" s="116" t="s">
        <v>1860</v>
      </c>
      <c r="D478" s="114" t="s">
        <v>6006</v>
      </c>
      <c r="E478" s="88">
        <v>183.84</v>
      </c>
      <c r="F478" s="116" t="s">
        <v>1018</v>
      </c>
      <c r="G478" s="85"/>
      <c r="H478" s="86">
        <v>12</v>
      </c>
      <c r="I478" s="127"/>
      <c r="J478" s="98" t="s">
        <v>3118</v>
      </c>
      <c r="K478" s="89" t="s">
        <v>427</v>
      </c>
      <c r="L478" s="89" t="s">
        <v>18</v>
      </c>
      <c r="M478" s="89" t="s">
        <v>18</v>
      </c>
      <c r="N478" s="130" t="s">
        <v>6049</v>
      </c>
      <c r="O478" s="89" t="s">
        <v>18</v>
      </c>
      <c r="P478" s="130" t="s">
        <v>6037</v>
      </c>
      <c r="Q478" s="131" t="s">
        <v>18</v>
      </c>
      <c r="R478" s="89" t="s">
        <v>18</v>
      </c>
      <c r="S478" s="87">
        <v>40161504</v>
      </c>
      <c r="T478" s="122" t="s">
        <v>6019</v>
      </c>
      <c r="U478" s="121">
        <v>10076333119068</v>
      </c>
      <c r="V478" s="123">
        <v>0.25714285714285712</v>
      </c>
    </row>
    <row r="479" spans="1:22">
      <c r="A479" s="87" t="s">
        <v>6017</v>
      </c>
      <c r="B479" s="118" t="s">
        <v>6005</v>
      </c>
      <c r="C479" s="116" t="s">
        <v>1860</v>
      </c>
      <c r="D479" s="114" t="s">
        <v>6005</v>
      </c>
      <c r="E479" s="88">
        <v>183.84</v>
      </c>
      <c r="F479" s="116" t="s">
        <v>1018</v>
      </c>
      <c r="G479" s="85"/>
      <c r="H479" s="86">
        <v>12</v>
      </c>
      <c r="I479" s="127"/>
      <c r="J479" s="104" t="s">
        <v>3166</v>
      </c>
      <c r="K479" s="89" t="s">
        <v>398</v>
      </c>
      <c r="L479" s="89" t="s">
        <v>18</v>
      </c>
      <c r="M479" s="89" t="s">
        <v>18</v>
      </c>
      <c r="N479" s="130" t="s">
        <v>6035</v>
      </c>
      <c r="O479" s="89" t="s">
        <v>18</v>
      </c>
      <c r="P479" s="130" t="s">
        <v>6036</v>
      </c>
      <c r="Q479" s="131" t="s">
        <v>18</v>
      </c>
      <c r="R479" s="89" t="s">
        <v>18</v>
      </c>
      <c r="S479" s="87">
        <v>40161504</v>
      </c>
      <c r="T479" s="122" t="s">
        <v>6018</v>
      </c>
      <c r="U479" s="121">
        <v>10076333119099</v>
      </c>
      <c r="V479" s="123">
        <v>0.26077097505668934</v>
      </c>
    </row>
    <row r="480" spans="1:22">
      <c r="A480" s="87" t="s">
        <v>6017</v>
      </c>
      <c r="B480" s="118" t="s">
        <v>6010</v>
      </c>
      <c r="C480" s="116" t="s">
        <v>1860</v>
      </c>
      <c r="D480" s="114" t="s">
        <v>6010</v>
      </c>
      <c r="E480" s="88">
        <v>183.84</v>
      </c>
      <c r="F480" s="116" t="s">
        <v>1018</v>
      </c>
      <c r="G480" s="85"/>
      <c r="H480" s="86">
        <v>12</v>
      </c>
      <c r="I480" s="127"/>
      <c r="J480" s="98" t="s">
        <v>3207</v>
      </c>
      <c r="K480" s="89" t="s">
        <v>1700</v>
      </c>
      <c r="L480" s="89" t="s">
        <v>18</v>
      </c>
      <c r="M480" s="89" t="s">
        <v>18</v>
      </c>
      <c r="N480" s="130" t="s">
        <v>6053</v>
      </c>
      <c r="O480" s="89" t="s">
        <v>18</v>
      </c>
      <c r="P480" s="130" t="s">
        <v>6041</v>
      </c>
      <c r="Q480" s="131" t="s">
        <v>18</v>
      </c>
      <c r="R480" s="89" t="s">
        <v>18</v>
      </c>
      <c r="S480" s="87">
        <v>40161504</v>
      </c>
      <c r="T480" s="122" t="s">
        <v>6023</v>
      </c>
      <c r="U480" s="121">
        <v>10076333119082</v>
      </c>
      <c r="V480" s="123">
        <v>0.3074829931972789</v>
      </c>
    </row>
    <row r="481" spans="1:22">
      <c r="A481" s="87" t="s">
        <v>6017</v>
      </c>
      <c r="B481" s="118" t="s">
        <v>6073</v>
      </c>
      <c r="C481" s="116" t="s">
        <v>1860</v>
      </c>
      <c r="D481" s="103" t="s">
        <v>6073</v>
      </c>
      <c r="E481" s="88">
        <v>183.84</v>
      </c>
      <c r="F481" s="116" t="s">
        <v>1018</v>
      </c>
      <c r="G481" s="85"/>
      <c r="H481" s="86">
        <v>12</v>
      </c>
      <c r="I481" s="127"/>
      <c r="J481" s="98" t="s">
        <v>3167</v>
      </c>
      <c r="K481" s="89">
        <v>6439857</v>
      </c>
      <c r="L481" s="89" t="s">
        <v>18</v>
      </c>
      <c r="M481" s="89" t="s">
        <v>18</v>
      </c>
      <c r="N481" s="130" t="s">
        <v>6076</v>
      </c>
      <c r="O481" s="89" t="s">
        <v>18</v>
      </c>
      <c r="P481" s="130" t="s">
        <v>6079</v>
      </c>
      <c r="Q481" s="131" t="s">
        <v>18</v>
      </c>
      <c r="R481" s="89" t="s">
        <v>18</v>
      </c>
      <c r="S481" s="87">
        <v>40161504</v>
      </c>
      <c r="T481" s="122" t="s">
        <v>6083</v>
      </c>
      <c r="U481" s="121">
        <v>10076333119051</v>
      </c>
      <c r="V481" s="123">
        <v>0.27215821464211193</v>
      </c>
    </row>
    <row r="482" spans="1:22">
      <c r="A482" s="87" t="s">
        <v>6017</v>
      </c>
      <c r="B482" s="118" t="s">
        <v>6009</v>
      </c>
      <c r="C482" s="116" t="s">
        <v>1860</v>
      </c>
      <c r="D482" s="114" t="s">
        <v>6009</v>
      </c>
      <c r="E482" s="88">
        <v>183.84</v>
      </c>
      <c r="F482" s="116" t="s">
        <v>1018</v>
      </c>
      <c r="G482" s="85"/>
      <c r="H482" s="86">
        <v>12</v>
      </c>
      <c r="I482" s="127"/>
      <c r="J482" s="98" t="s">
        <v>3168</v>
      </c>
      <c r="K482" s="89">
        <v>12640445</v>
      </c>
      <c r="L482" s="89" t="s">
        <v>18</v>
      </c>
      <c r="M482" s="89" t="s">
        <v>18</v>
      </c>
      <c r="N482" s="130" t="s">
        <v>6052</v>
      </c>
      <c r="O482" s="89" t="s">
        <v>18</v>
      </c>
      <c r="P482" s="130" t="s">
        <v>6040</v>
      </c>
      <c r="Q482" s="131" t="s">
        <v>18</v>
      </c>
      <c r="R482" s="89" t="s">
        <v>18</v>
      </c>
      <c r="S482" s="87">
        <v>40161504</v>
      </c>
      <c r="T482" s="122" t="s">
        <v>6022</v>
      </c>
      <c r="U482" s="121">
        <v>10076333119037</v>
      </c>
      <c r="V482" s="123">
        <v>0.27392290249433104</v>
      </c>
    </row>
    <row r="483" spans="1:22">
      <c r="A483" s="87" t="s">
        <v>6017</v>
      </c>
      <c r="B483" s="118" t="s">
        <v>6108</v>
      </c>
      <c r="C483" s="116" t="s">
        <v>1860</v>
      </c>
      <c r="D483" s="127" t="s">
        <v>6108</v>
      </c>
      <c r="E483" s="88">
        <v>185.19</v>
      </c>
      <c r="F483" s="116" t="s">
        <v>1018</v>
      </c>
      <c r="G483" s="85" t="s">
        <v>5986</v>
      </c>
      <c r="H483" s="86">
        <v>12</v>
      </c>
      <c r="I483" s="124"/>
      <c r="J483" s="23" t="s">
        <v>6114</v>
      </c>
      <c r="K483" s="126">
        <v>12640445</v>
      </c>
      <c r="L483" s="125"/>
      <c r="M483" s="125"/>
      <c r="N483" s="125" t="s">
        <v>6139</v>
      </c>
      <c r="O483" s="125"/>
      <c r="P483" s="126" t="s">
        <v>6124</v>
      </c>
      <c r="Q483" s="140"/>
      <c r="R483" s="125"/>
      <c r="S483" s="87">
        <v>40161504</v>
      </c>
      <c r="T483" s="122" t="s">
        <v>6140</v>
      </c>
      <c r="U483" s="122" t="s">
        <v>6141</v>
      </c>
      <c r="V483" s="123">
        <v>0.27389999999999998</v>
      </c>
    </row>
    <row r="484" spans="1:22">
      <c r="A484" s="87" t="s">
        <v>6017</v>
      </c>
      <c r="B484" s="118" t="s">
        <v>6007</v>
      </c>
      <c r="C484" s="116" t="s">
        <v>1860</v>
      </c>
      <c r="D484" s="114" t="s">
        <v>6007</v>
      </c>
      <c r="E484" s="88">
        <v>183.84</v>
      </c>
      <c r="F484" s="116" t="s">
        <v>1018</v>
      </c>
      <c r="G484" s="85"/>
      <c r="H484" s="86">
        <v>12</v>
      </c>
      <c r="I484" s="127"/>
      <c r="J484" s="98" t="s">
        <v>3169</v>
      </c>
      <c r="K484" s="89">
        <v>6439901</v>
      </c>
      <c r="L484" s="89" t="s">
        <v>18</v>
      </c>
      <c r="M484" s="89" t="s">
        <v>18</v>
      </c>
      <c r="N484" s="130" t="s">
        <v>6050</v>
      </c>
      <c r="O484" s="89" t="s">
        <v>18</v>
      </c>
      <c r="P484" s="130" t="s">
        <v>6038</v>
      </c>
      <c r="Q484" s="131" t="s">
        <v>18</v>
      </c>
      <c r="R484" s="89" t="s">
        <v>18</v>
      </c>
      <c r="S484" s="87">
        <v>40161504</v>
      </c>
      <c r="T484" s="122" t="s">
        <v>6020</v>
      </c>
      <c r="U484" s="121">
        <v>10076333119105</v>
      </c>
      <c r="V484" s="123">
        <v>0.27029478458049883</v>
      </c>
    </row>
    <row r="485" spans="1:22">
      <c r="A485" s="87" t="s">
        <v>21</v>
      </c>
      <c r="B485" s="118" t="s">
        <v>3438</v>
      </c>
      <c r="C485" s="116" t="s">
        <v>1862</v>
      </c>
      <c r="D485" s="103" t="s">
        <v>3438</v>
      </c>
      <c r="E485" s="88">
        <v>308.24</v>
      </c>
      <c r="F485" s="116" t="s">
        <v>1018</v>
      </c>
      <c r="G485" s="85" t="s">
        <v>3311</v>
      </c>
      <c r="H485" s="86">
        <v>12</v>
      </c>
      <c r="I485" s="124"/>
      <c r="J485" s="108" t="s">
        <v>4272</v>
      </c>
      <c r="K485" s="114" t="s">
        <v>3950</v>
      </c>
      <c r="L485" s="89" t="s">
        <v>18</v>
      </c>
      <c r="M485" s="89" t="s">
        <v>18</v>
      </c>
      <c r="N485" s="114" t="s">
        <v>3951</v>
      </c>
      <c r="O485" s="102" t="s">
        <v>18</v>
      </c>
      <c r="P485" s="114" t="s">
        <v>3952</v>
      </c>
      <c r="Q485" s="115" t="s">
        <v>3953</v>
      </c>
      <c r="R485" s="114" t="s">
        <v>18</v>
      </c>
      <c r="S485" s="87">
        <v>40161504</v>
      </c>
      <c r="T485" s="122" t="s">
        <v>5596</v>
      </c>
      <c r="U485" s="121">
        <v>10076333118887</v>
      </c>
      <c r="V485" s="123">
        <v>0.55909090909090908</v>
      </c>
    </row>
    <row r="486" spans="1:22">
      <c r="A486" s="87" t="s">
        <v>21</v>
      </c>
      <c r="B486" s="118" t="s">
        <v>6107</v>
      </c>
      <c r="C486" s="116" t="s">
        <v>1862</v>
      </c>
      <c r="D486" s="127" t="s">
        <v>6107</v>
      </c>
      <c r="E486" s="136">
        <v>299.91000000000003</v>
      </c>
      <c r="F486" s="116" t="s">
        <v>1018</v>
      </c>
      <c r="G486" s="85" t="s">
        <v>5986</v>
      </c>
      <c r="H486" s="86">
        <v>12</v>
      </c>
      <c r="I486" s="124"/>
      <c r="J486" s="23" t="s">
        <v>6142</v>
      </c>
      <c r="K486" s="125" t="s">
        <v>18</v>
      </c>
      <c r="L486" s="125"/>
      <c r="M486" s="125"/>
      <c r="N486" s="126">
        <v>51067</v>
      </c>
      <c r="O486" s="125"/>
      <c r="P486" s="126" t="s">
        <v>6123</v>
      </c>
      <c r="Q486" s="141"/>
      <c r="R486" s="126"/>
      <c r="S486" s="87">
        <v>40161504</v>
      </c>
      <c r="T486" s="122" t="s">
        <v>6131</v>
      </c>
      <c r="U486" s="122" t="s">
        <v>6132</v>
      </c>
      <c r="V486" s="123">
        <v>1.0242100000000001</v>
      </c>
    </row>
    <row r="487" spans="1:22">
      <c r="A487" s="87" t="s">
        <v>21</v>
      </c>
      <c r="B487" s="118" t="s">
        <v>6105</v>
      </c>
      <c r="C487" s="116" t="s">
        <v>1862</v>
      </c>
      <c r="D487" s="127" t="s">
        <v>6111</v>
      </c>
      <c r="E487" s="136">
        <v>105.58</v>
      </c>
      <c r="F487" s="116" t="s">
        <v>1018</v>
      </c>
      <c r="G487" s="85" t="s">
        <v>5986</v>
      </c>
      <c r="H487" s="86">
        <v>12</v>
      </c>
      <c r="I487" s="124"/>
      <c r="J487" s="23" t="s">
        <v>6112</v>
      </c>
      <c r="K487" s="125" t="s">
        <v>6117</v>
      </c>
      <c r="L487" s="125"/>
      <c r="M487" s="125"/>
      <c r="N487" s="126">
        <v>51315</v>
      </c>
      <c r="O487" s="125"/>
      <c r="P487" s="126" t="s">
        <v>6118</v>
      </c>
      <c r="Q487" s="141" t="s">
        <v>6119</v>
      </c>
      <c r="R487" s="126" t="s">
        <v>6120</v>
      </c>
      <c r="S487" s="87">
        <v>40161504</v>
      </c>
      <c r="T487" s="122" t="s">
        <v>6129</v>
      </c>
      <c r="U487" s="122" t="s">
        <v>6130</v>
      </c>
      <c r="V487" s="123">
        <v>0.33879999999999999</v>
      </c>
    </row>
    <row r="488" spans="1:22">
      <c r="A488" s="87" t="s">
        <v>21</v>
      </c>
      <c r="B488" s="118" t="s">
        <v>3334</v>
      </c>
      <c r="C488" s="116" t="s">
        <v>1860</v>
      </c>
      <c r="D488" s="103" t="s">
        <v>3334</v>
      </c>
      <c r="E488" s="88">
        <v>108.06</v>
      </c>
      <c r="F488" s="116" t="s">
        <v>1018</v>
      </c>
      <c r="G488" s="108"/>
      <c r="H488" s="86">
        <v>12</v>
      </c>
      <c r="I488" s="124"/>
      <c r="J488" s="108" t="s">
        <v>4186</v>
      </c>
      <c r="K488" s="114">
        <v>96985730</v>
      </c>
      <c r="L488" s="89" t="s">
        <v>3595</v>
      </c>
      <c r="M488" s="89" t="s">
        <v>18</v>
      </c>
      <c r="N488" s="114" t="s">
        <v>3596</v>
      </c>
      <c r="O488" s="102" t="s">
        <v>3597</v>
      </c>
      <c r="P488" s="114" t="s">
        <v>3598</v>
      </c>
      <c r="Q488" s="115" t="s">
        <v>3599</v>
      </c>
      <c r="R488" s="114" t="s">
        <v>3600</v>
      </c>
      <c r="S488" s="87">
        <v>40161504</v>
      </c>
      <c r="T488" s="122" t="s">
        <v>5734</v>
      </c>
      <c r="U488" s="121" t="s">
        <v>5735</v>
      </c>
      <c r="V488" s="123">
        <v>9.454545454545453E-2</v>
      </c>
    </row>
    <row r="489" spans="1:22">
      <c r="A489" s="87" t="s">
        <v>17</v>
      </c>
      <c r="B489" s="118" t="s">
        <v>742</v>
      </c>
      <c r="C489" s="116" t="s">
        <v>1862</v>
      </c>
      <c r="D489" s="116" t="s">
        <v>994</v>
      </c>
      <c r="E489" s="88">
        <v>1929.24</v>
      </c>
      <c r="F489" s="116" t="s">
        <v>1018</v>
      </c>
      <c r="G489" s="83"/>
      <c r="H489" s="86">
        <v>12</v>
      </c>
      <c r="I489" s="99"/>
      <c r="J489" s="98" t="s">
        <v>1124</v>
      </c>
      <c r="K489" s="89" t="s">
        <v>1699</v>
      </c>
      <c r="L489" s="89" t="s">
        <v>18</v>
      </c>
      <c r="M489" s="89" t="s">
        <v>18</v>
      </c>
      <c r="N489" s="89">
        <v>33615</v>
      </c>
      <c r="O489" s="102" t="s">
        <v>4586</v>
      </c>
      <c r="P489" s="114" t="s">
        <v>1828</v>
      </c>
      <c r="Q489" s="115" t="s">
        <v>1383</v>
      </c>
      <c r="R489" s="89" t="s">
        <v>4480</v>
      </c>
      <c r="S489" s="87">
        <v>40161513</v>
      </c>
      <c r="T489" s="122" t="s">
        <v>5282</v>
      </c>
      <c r="U489" s="121" t="s">
        <v>5283</v>
      </c>
      <c r="V489" s="123">
        <v>0.50167830899029309</v>
      </c>
    </row>
    <row r="490" spans="1:22">
      <c r="A490" s="87" t="s">
        <v>17</v>
      </c>
      <c r="B490" s="118" t="s">
        <v>549</v>
      </c>
      <c r="C490" s="116" t="s">
        <v>1860</v>
      </c>
      <c r="D490" s="116" t="s">
        <v>809</v>
      </c>
      <c r="E490" s="88">
        <v>155.54</v>
      </c>
      <c r="F490" s="116" t="s">
        <v>1018</v>
      </c>
      <c r="G490" s="83"/>
      <c r="H490" s="86">
        <v>12</v>
      </c>
      <c r="I490" s="99"/>
      <c r="J490" s="98" t="s">
        <v>1031</v>
      </c>
      <c r="K490" s="89" t="s">
        <v>1713</v>
      </c>
      <c r="L490" s="89" t="s">
        <v>18</v>
      </c>
      <c r="M490" s="89" t="s">
        <v>1160</v>
      </c>
      <c r="N490" s="89">
        <v>33243</v>
      </c>
      <c r="O490" s="102" t="s">
        <v>4587</v>
      </c>
      <c r="P490" s="114" t="s">
        <v>1531</v>
      </c>
      <c r="Q490" s="115" t="s">
        <v>1290</v>
      </c>
      <c r="R490" s="89" t="s">
        <v>1407</v>
      </c>
      <c r="S490" s="87">
        <v>40161513</v>
      </c>
      <c r="T490" s="122" t="s">
        <v>5284</v>
      </c>
      <c r="U490" s="121" t="s">
        <v>5285</v>
      </c>
      <c r="V490" s="123">
        <v>0.18778916810305724</v>
      </c>
    </row>
    <row r="491" spans="1:22">
      <c r="A491" s="87" t="s">
        <v>17</v>
      </c>
      <c r="B491" s="118" t="s">
        <v>649</v>
      </c>
      <c r="C491" s="116" t="s">
        <v>1862</v>
      </c>
      <c r="D491" s="116" t="s">
        <v>903</v>
      </c>
      <c r="E491" s="88">
        <v>571.80999999999995</v>
      </c>
      <c r="F491" s="116" t="s">
        <v>1018</v>
      </c>
      <c r="G491" s="83"/>
      <c r="H491" s="86">
        <v>12</v>
      </c>
      <c r="I491" s="99"/>
      <c r="J491" s="98" t="s">
        <v>1083</v>
      </c>
      <c r="K491" s="89" t="s">
        <v>1756</v>
      </c>
      <c r="L491" s="89" t="s">
        <v>18</v>
      </c>
      <c r="M491" s="89" t="s">
        <v>1212</v>
      </c>
      <c r="N491" s="89">
        <v>33929</v>
      </c>
      <c r="O491" s="102" t="s">
        <v>18</v>
      </c>
      <c r="P491" s="114" t="s">
        <v>1582</v>
      </c>
      <c r="Q491" s="115" t="s">
        <v>1338</v>
      </c>
      <c r="R491" s="114" t="s">
        <v>1457</v>
      </c>
      <c r="S491" s="87">
        <v>40161513</v>
      </c>
      <c r="T491" s="122" t="s">
        <v>5286</v>
      </c>
      <c r="U491" s="121" t="s">
        <v>5287</v>
      </c>
      <c r="V491" s="123">
        <v>0.29120928966705978</v>
      </c>
    </row>
    <row r="492" spans="1:22">
      <c r="A492" s="87" t="s">
        <v>17</v>
      </c>
      <c r="B492" s="118" t="s">
        <v>616</v>
      </c>
      <c r="C492" s="116" t="s">
        <v>1860</v>
      </c>
      <c r="D492" s="116" t="s">
        <v>872</v>
      </c>
      <c r="E492" s="88">
        <v>300.77</v>
      </c>
      <c r="F492" s="116" t="s">
        <v>1018</v>
      </c>
      <c r="G492" s="83"/>
      <c r="H492" s="86">
        <v>12</v>
      </c>
      <c r="I492" s="99"/>
      <c r="J492" s="98" t="s">
        <v>1066</v>
      </c>
      <c r="K492" s="89" t="s">
        <v>1742</v>
      </c>
      <c r="L492" s="89" t="s">
        <v>18</v>
      </c>
      <c r="M492" s="89" t="s">
        <v>1194</v>
      </c>
      <c r="N492" s="89">
        <v>33424</v>
      </c>
      <c r="O492" s="102" t="s">
        <v>4588</v>
      </c>
      <c r="P492" s="114" t="s">
        <v>1563</v>
      </c>
      <c r="Q492" s="115" t="s">
        <v>1320</v>
      </c>
      <c r="R492" s="89" t="s">
        <v>1437</v>
      </c>
      <c r="S492" s="87">
        <v>40161513</v>
      </c>
      <c r="T492" s="122" t="s">
        <v>5288</v>
      </c>
      <c r="U492" s="121" t="s">
        <v>5289</v>
      </c>
      <c r="V492" s="123">
        <v>0.20230427288396988</v>
      </c>
    </row>
    <row r="493" spans="1:22">
      <c r="A493" s="87" t="s">
        <v>17</v>
      </c>
      <c r="B493" s="118" t="s">
        <v>548</v>
      </c>
      <c r="C493" s="116" t="s">
        <v>1860</v>
      </c>
      <c r="D493" s="116" t="s">
        <v>808</v>
      </c>
      <c r="E493" s="88">
        <v>116.38</v>
      </c>
      <c r="F493" s="116" t="s">
        <v>1018</v>
      </c>
      <c r="G493" s="83"/>
      <c r="H493" s="86">
        <v>12</v>
      </c>
      <c r="I493" s="99"/>
      <c r="J493" s="98" t="s">
        <v>3147</v>
      </c>
      <c r="K493" s="89" t="s">
        <v>1712</v>
      </c>
      <c r="L493" s="89" t="s">
        <v>1814</v>
      </c>
      <c r="M493" s="89" t="s">
        <v>1159</v>
      </c>
      <c r="N493" s="89">
        <v>33097</v>
      </c>
      <c r="O493" s="102" t="s">
        <v>1855</v>
      </c>
      <c r="P493" s="114" t="s">
        <v>491</v>
      </c>
      <c r="Q493" s="115" t="s">
        <v>492</v>
      </c>
      <c r="R493" s="89" t="s">
        <v>493</v>
      </c>
      <c r="S493" s="87">
        <v>40161513</v>
      </c>
      <c r="T493" s="122" t="s">
        <v>5290</v>
      </c>
      <c r="U493" s="121" t="s">
        <v>5291</v>
      </c>
      <c r="V493" s="123">
        <v>0.24766397532432188</v>
      </c>
    </row>
    <row r="494" spans="1:22">
      <c r="A494" s="87" t="s">
        <v>17</v>
      </c>
      <c r="B494" s="118" t="s">
        <v>3432</v>
      </c>
      <c r="C494" s="116" t="s">
        <v>1862</v>
      </c>
      <c r="D494" s="103" t="s">
        <v>3432</v>
      </c>
      <c r="E494" s="88">
        <v>328</v>
      </c>
      <c r="F494" s="116" t="s">
        <v>1018</v>
      </c>
      <c r="G494" s="85" t="s">
        <v>3311</v>
      </c>
      <c r="H494" s="86">
        <v>12</v>
      </c>
      <c r="I494" s="124"/>
      <c r="J494" s="108" t="s">
        <v>4266</v>
      </c>
      <c r="K494" s="114" t="s">
        <v>3927</v>
      </c>
      <c r="L494" s="89" t="s">
        <v>3928</v>
      </c>
      <c r="M494" s="89" t="s">
        <v>18</v>
      </c>
      <c r="N494" s="114">
        <v>33603</v>
      </c>
      <c r="O494" s="102" t="s">
        <v>3929</v>
      </c>
      <c r="P494" s="114" t="s">
        <v>3930</v>
      </c>
      <c r="Q494" s="115" t="s">
        <v>3931</v>
      </c>
      <c r="R494" s="114" t="s">
        <v>3932</v>
      </c>
      <c r="S494" s="87">
        <v>40161513</v>
      </c>
      <c r="T494" s="122" t="s">
        <v>5597</v>
      </c>
      <c r="U494" s="121" t="s">
        <v>5598</v>
      </c>
      <c r="V494" s="123">
        <v>0.36863636363636365</v>
      </c>
    </row>
    <row r="495" spans="1:22">
      <c r="A495" s="87" t="s">
        <v>17</v>
      </c>
      <c r="B495" s="118" t="s">
        <v>684</v>
      </c>
      <c r="C495" s="116" t="s">
        <v>1861</v>
      </c>
      <c r="D495" s="116" t="s">
        <v>937</v>
      </c>
      <c r="E495" s="88">
        <v>380.48</v>
      </c>
      <c r="F495" s="116" t="s">
        <v>1018</v>
      </c>
      <c r="G495" s="83"/>
      <c r="H495" s="86">
        <v>12</v>
      </c>
      <c r="I495" s="99"/>
      <c r="J495" s="98" t="s">
        <v>1104</v>
      </c>
      <c r="K495" s="89" t="s">
        <v>1777</v>
      </c>
      <c r="L495" s="89" t="s">
        <v>18</v>
      </c>
      <c r="M495" s="89" t="s">
        <v>1233</v>
      </c>
      <c r="N495" s="89">
        <v>33409</v>
      </c>
      <c r="O495" s="102" t="s">
        <v>4589</v>
      </c>
      <c r="P495" s="114" t="s">
        <v>1609</v>
      </c>
      <c r="Q495" s="115" t="s">
        <v>1361</v>
      </c>
      <c r="R495" s="89" t="s">
        <v>1481</v>
      </c>
      <c r="S495" s="87">
        <v>40161513</v>
      </c>
      <c r="T495" s="122" t="s">
        <v>5294</v>
      </c>
      <c r="U495" s="121" t="s">
        <v>5295</v>
      </c>
      <c r="V495" s="123">
        <v>0.26444706522725209</v>
      </c>
    </row>
    <row r="496" spans="1:22">
      <c r="A496" s="87" t="s">
        <v>17</v>
      </c>
      <c r="B496" s="118" t="s">
        <v>3431</v>
      </c>
      <c r="C496" s="116" t="s">
        <v>1862</v>
      </c>
      <c r="D496" s="103" t="s">
        <v>3431</v>
      </c>
      <c r="E496" s="88">
        <v>208.1</v>
      </c>
      <c r="F496" s="116" t="s">
        <v>1018</v>
      </c>
      <c r="G496" s="108"/>
      <c r="H496" s="86">
        <v>12</v>
      </c>
      <c r="I496" s="124"/>
      <c r="J496" s="108" t="s">
        <v>4265</v>
      </c>
      <c r="K496" s="114" t="s">
        <v>3923</v>
      </c>
      <c r="L496" s="89" t="s">
        <v>18</v>
      </c>
      <c r="M496" s="114" t="s">
        <v>3924</v>
      </c>
      <c r="N496" s="114">
        <v>33233</v>
      </c>
      <c r="O496" s="102" t="s">
        <v>18</v>
      </c>
      <c r="P496" s="114" t="s">
        <v>3925</v>
      </c>
      <c r="Q496" s="115" t="s">
        <v>1361</v>
      </c>
      <c r="R496" s="114" t="s">
        <v>3926</v>
      </c>
      <c r="S496" s="87">
        <v>40161513</v>
      </c>
      <c r="T496" s="122" t="s">
        <v>5736</v>
      </c>
      <c r="U496" s="121" t="s">
        <v>5737</v>
      </c>
      <c r="V496" s="123">
        <v>0.18954545454545452</v>
      </c>
    </row>
    <row r="497" spans="1:22">
      <c r="A497" s="87" t="s">
        <v>17</v>
      </c>
      <c r="B497" s="118" t="s">
        <v>3430</v>
      </c>
      <c r="C497" s="116" t="s">
        <v>1862</v>
      </c>
      <c r="D497" s="103" t="s">
        <v>3430</v>
      </c>
      <c r="E497" s="88">
        <v>564.15</v>
      </c>
      <c r="F497" s="116" t="s">
        <v>1018</v>
      </c>
      <c r="G497" s="108"/>
      <c r="H497" s="86">
        <v>12</v>
      </c>
      <c r="I497" s="124"/>
      <c r="J497" s="108" t="s">
        <v>4264</v>
      </c>
      <c r="K497" s="114">
        <v>12554082</v>
      </c>
      <c r="L497" s="89" t="s">
        <v>3919</v>
      </c>
      <c r="M497" s="89" t="s">
        <v>18</v>
      </c>
      <c r="N497" s="114">
        <v>33537</v>
      </c>
      <c r="O497" s="102" t="s">
        <v>3920</v>
      </c>
      <c r="P497" s="114" t="s">
        <v>3921</v>
      </c>
      <c r="Q497" s="115" t="s">
        <v>3922</v>
      </c>
      <c r="R497" s="114" t="s">
        <v>18</v>
      </c>
      <c r="S497" s="87">
        <v>40161513</v>
      </c>
      <c r="T497" s="122" t="s">
        <v>5738</v>
      </c>
      <c r="U497" s="121" t="s">
        <v>5739</v>
      </c>
      <c r="V497" s="123">
        <v>0.46227272727272717</v>
      </c>
    </row>
    <row r="498" spans="1:22">
      <c r="A498" s="87" t="s">
        <v>17</v>
      </c>
      <c r="B498" s="118" t="s">
        <v>532</v>
      </c>
      <c r="C498" s="116" t="s">
        <v>1860</v>
      </c>
      <c r="D498" s="116" t="s">
        <v>794</v>
      </c>
      <c r="E498" s="88">
        <v>128.07</v>
      </c>
      <c r="F498" s="116" t="s">
        <v>1018</v>
      </c>
      <c r="G498" s="83"/>
      <c r="H498" s="86">
        <v>12</v>
      </c>
      <c r="I498" s="99"/>
      <c r="J498" s="98" t="s">
        <v>4629</v>
      </c>
      <c r="K498" s="89" t="s">
        <v>486</v>
      </c>
      <c r="L498" s="89" t="s">
        <v>485</v>
      </c>
      <c r="M498" s="89" t="s">
        <v>18</v>
      </c>
      <c r="N498" s="89">
        <v>33521</v>
      </c>
      <c r="O498" s="102" t="s">
        <v>487</v>
      </c>
      <c r="P498" s="114" t="s">
        <v>488</v>
      </c>
      <c r="Q498" s="115" t="s">
        <v>489</v>
      </c>
      <c r="R498" s="89" t="s">
        <v>490</v>
      </c>
      <c r="S498" s="87">
        <v>40161513</v>
      </c>
      <c r="T498" s="122" t="s">
        <v>5296</v>
      </c>
      <c r="U498" s="121" t="s">
        <v>5297</v>
      </c>
      <c r="V498" s="123">
        <v>0.21727297468928602</v>
      </c>
    </row>
    <row r="499" spans="1:22">
      <c r="A499" s="87" t="s">
        <v>17</v>
      </c>
      <c r="B499" s="118" t="s">
        <v>520</v>
      </c>
      <c r="C499" s="116" t="s">
        <v>1860</v>
      </c>
      <c r="D499" s="116" t="s">
        <v>783</v>
      </c>
      <c r="E499" s="88">
        <v>98.74</v>
      </c>
      <c r="F499" s="116" t="s">
        <v>1018</v>
      </c>
      <c r="G499" s="83"/>
      <c r="H499" s="86">
        <v>12</v>
      </c>
      <c r="I499" s="99"/>
      <c r="J499" s="98" t="s">
        <v>3148</v>
      </c>
      <c r="K499" s="89" t="s">
        <v>461</v>
      </c>
      <c r="L499" s="89" t="s">
        <v>460</v>
      </c>
      <c r="M499" s="89" t="s">
        <v>18</v>
      </c>
      <c r="N499" s="89">
        <v>33595</v>
      </c>
      <c r="O499" s="102" t="s">
        <v>462</v>
      </c>
      <c r="P499" s="114" t="s">
        <v>463</v>
      </c>
      <c r="Q499" s="115" t="s">
        <v>464</v>
      </c>
      <c r="R499" s="89" t="s">
        <v>465</v>
      </c>
      <c r="S499" s="87">
        <v>40161513</v>
      </c>
      <c r="T499" s="122" t="s">
        <v>5298</v>
      </c>
      <c r="U499" s="121" t="s">
        <v>5299</v>
      </c>
      <c r="V499" s="123">
        <v>0.26444706522725209</v>
      </c>
    </row>
    <row r="500" spans="1:22">
      <c r="A500" s="87" t="s">
        <v>17</v>
      </c>
      <c r="B500" s="118" t="s">
        <v>655</v>
      </c>
      <c r="C500" s="116" t="s">
        <v>1861</v>
      </c>
      <c r="D500" s="116" t="s">
        <v>909</v>
      </c>
      <c r="E500" s="88">
        <v>586.11</v>
      </c>
      <c r="F500" s="116" t="s">
        <v>1018</v>
      </c>
      <c r="G500" s="83"/>
      <c r="H500" s="86">
        <v>12</v>
      </c>
      <c r="I500" s="99"/>
      <c r="J500" s="98" t="s">
        <v>3149</v>
      </c>
      <c r="K500" s="89">
        <v>4682569</v>
      </c>
      <c r="L500" s="89" t="s">
        <v>18</v>
      </c>
      <c r="M500" s="89" t="s">
        <v>1213</v>
      </c>
      <c r="N500" s="89" t="s">
        <v>1268</v>
      </c>
      <c r="O500" s="102" t="s">
        <v>4590</v>
      </c>
      <c r="P500" s="114" t="s">
        <v>1583</v>
      </c>
      <c r="Q500" s="115" t="s">
        <v>1339</v>
      </c>
      <c r="R500" s="89" t="s">
        <v>4438</v>
      </c>
      <c r="S500" s="87">
        <v>40161513</v>
      </c>
      <c r="T500" s="122" t="s">
        <v>5300</v>
      </c>
      <c r="U500" s="121" t="s">
        <v>5301</v>
      </c>
      <c r="V500" s="123">
        <v>0.51029665245395983</v>
      </c>
    </row>
    <row r="501" spans="1:22">
      <c r="A501" s="87" t="s">
        <v>17</v>
      </c>
      <c r="B501" s="118" t="s">
        <v>602</v>
      </c>
      <c r="C501" s="116" t="s">
        <v>1860</v>
      </c>
      <c r="D501" s="116" t="s">
        <v>858</v>
      </c>
      <c r="E501" s="88">
        <v>528.64</v>
      </c>
      <c r="F501" s="116" t="s">
        <v>1018</v>
      </c>
      <c r="G501" s="83"/>
      <c r="H501" s="86">
        <v>12</v>
      </c>
      <c r="I501" s="99"/>
      <c r="J501" s="98" t="s">
        <v>3150</v>
      </c>
      <c r="K501" s="89">
        <v>4682370</v>
      </c>
      <c r="L501" s="89" t="s">
        <v>18</v>
      </c>
      <c r="M501" s="89" t="s">
        <v>1186</v>
      </c>
      <c r="N501" s="89">
        <v>33577</v>
      </c>
      <c r="O501" s="102" t="s">
        <v>18</v>
      </c>
      <c r="P501" s="114" t="s">
        <v>1556</v>
      </c>
      <c r="Q501" s="115" t="s">
        <v>1313</v>
      </c>
      <c r="R501" s="89" t="s">
        <v>4439</v>
      </c>
      <c r="S501" s="87">
        <v>40161513</v>
      </c>
      <c r="T501" s="122" t="s">
        <v>5302</v>
      </c>
      <c r="U501" s="121" t="s">
        <v>5303</v>
      </c>
      <c r="V501" s="123">
        <v>0.5415948471378027</v>
      </c>
    </row>
    <row r="502" spans="1:22">
      <c r="A502" s="87" t="s">
        <v>17</v>
      </c>
      <c r="B502" s="118" t="s">
        <v>521</v>
      </c>
      <c r="C502" s="116" t="s">
        <v>1860</v>
      </c>
      <c r="D502" s="116" t="s">
        <v>784</v>
      </c>
      <c r="E502" s="88">
        <v>86.89</v>
      </c>
      <c r="F502" s="116" t="s">
        <v>1018</v>
      </c>
      <c r="G502" s="83"/>
      <c r="H502" s="86">
        <v>12</v>
      </c>
      <c r="I502" s="99"/>
      <c r="J502" s="98" t="s">
        <v>3235</v>
      </c>
      <c r="K502" s="89">
        <v>25121074</v>
      </c>
      <c r="L502" s="89" t="s">
        <v>466</v>
      </c>
      <c r="M502" s="89" t="s">
        <v>18</v>
      </c>
      <c r="N502" s="89">
        <v>33199</v>
      </c>
      <c r="O502" s="102" t="s">
        <v>467</v>
      </c>
      <c r="P502" s="114" t="s">
        <v>1856</v>
      </c>
      <c r="Q502" s="115" t="s">
        <v>468</v>
      </c>
      <c r="R502" s="89" t="s">
        <v>469</v>
      </c>
      <c r="S502" s="87">
        <v>40161513</v>
      </c>
      <c r="T502" s="122" t="s">
        <v>5304</v>
      </c>
      <c r="U502" s="121" t="s">
        <v>5305</v>
      </c>
      <c r="V502" s="123">
        <v>0.15422298829719677</v>
      </c>
    </row>
    <row r="503" spans="1:22">
      <c r="A503" s="87" t="s">
        <v>17</v>
      </c>
      <c r="B503" s="118" t="s">
        <v>3429</v>
      </c>
      <c r="C503" s="116" t="s">
        <v>1862</v>
      </c>
      <c r="D503" s="103" t="s">
        <v>3429</v>
      </c>
      <c r="E503" s="88">
        <v>271.43</v>
      </c>
      <c r="F503" s="116" t="s">
        <v>1018</v>
      </c>
      <c r="G503" s="85" t="s">
        <v>3311</v>
      </c>
      <c r="H503" s="86">
        <v>12</v>
      </c>
      <c r="I503" s="124"/>
      <c r="J503" s="108" t="s">
        <v>4263</v>
      </c>
      <c r="K503" s="114">
        <v>893133511</v>
      </c>
      <c r="L503" s="89" t="s">
        <v>3916</v>
      </c>
      <c r="M503" s="89" t="s">
        <v>18</v>
      </c>
      <c r="N503" s="114">
        <v>33279</v>
      </c>
      <c r="O503" s="102" t="s">
        <v>4611</v>
      </c>
      <c r="P503" s="114" t="s">
        <v>301</v>
      </c>
      <c r="Q503" s="115" t="s">
        <v>3917</v>
      </c>
      <c r="R503" s="114" t="s">
        <v>3918</v>
      </c>
      <c r="S503" s="87">
        <v>40161513</v>
      </c>
      <c r="T503" s="122" t="s">
        <v>5600</v>
      </c>
      <c r="U503" s="121" t="s">
        <v>5601</v>
      </c>
      <c r="V503" s="123">
        <v>0.41727272727272724</v>
      </c>
    </row>
    <row r="504" spans="1:22">
      <c r="A504" s="87" t="s">
        <v>17</v>
      </c>
      <c r="B504" s="118" t="s">
        <v>630</v>
      </c>
      <c r="C504" s="116" t="s">
        <v>1860</v>
      </c>
      <c r="D504" s="116" t="s">
        <v>884</v>
      </c>
      <c r="E504" s="88">
        <v>195.85</v>
      </c>
      <c r="F504" s="116" t="s">
        <v>1018</v>
      </c>
      <c r="G504" s="83"/>
      <c r="H504" s="86">
        <v>12</v>
      </c>
      <c r="I504" s="99"/>
      <c r="J504" s="98" t="s">
        <v>1074</v>
      </c>
      <c r="K504" s="89">
        <v>33003007</v>
      </c>
      <c r="L504" s="89" t="s">
        <v>18</v>
      </c>
      <c r="M504" s="89" t="s">
        <v>1202</v>
      </c>
      <c r="N504" s="89">
        <v>33316</v>
      </c>
      <c r="O504" s="102" t="s">
        <v>4591</v>
      </c>
      <c r="P504" s="114" t="s">
        <v>1573</v>
      </c>
      <c r="Q504" s="115" t="s">
        <v>1329</v>
      </c>
      <c r="R504" s="89" t="s">
        <v>1448</v>
      </c>
      <c r="S504" s="87">
        <v>40161513</v>
      </c>
      <c r="T504" s="122" t="s">
        <v>5308</v>
      </c>
      <c r="U504" s="121" t="s">
        <v>5309</v>
      </c>
      <c r="V504" s="123">
        <v>0.27442619976412952</v>
      </c>
    </row>
    <row r="505" spans="1:22">
      <c r="A505" s="87" t="s">
        <v>17</v>
      </c>
      <c r="B505" s="118" t="s">
        <v>524</v>
      </c>
      <c r="C505" s="116" t="s">
        <v>1860</v>
      </c>
      <c r="D505" s="116" t="s">
        <v>787</v>
      </c>
      <c r="E505" s="88">
        <v>101.59</v>
      </c>
      <c r="F505" s="116" t="s">
        <v>1018</v>
      </c>
      <c r="G505" s="83"/>
      <c r="H505" s="86">
        <v>12</v>
      </c>
      <c r="I505" s="99"/>
      <c r="J505" s="98" t="s">
        <v>1139</v>
      </c>
      <c r="K505" s="89" t="s">
        <v>1703</v>
      </c>
      <c r="L505" s="89" t="s">
        <v>1845</v>
      </c>
      <c r="M505" s="89" t="s">
        <v>1148</v>
      </c>
      <c r="N505" s="89">
        <v>33296</v>
      </c>
      <c r="O505" s="102" t="s">
        <v>4592</v>
      </c>
      <c r="P505" s="114" t="s">
        <v>1520</v>
      </c>
      <c r="Q505" s="115" t="s">
        <v>1278</v>
      </c>
      <c r="R505" s="89" t="s">
        <v>1395</v>
      </c>
      <c r="S505" s="87">
        <v>40161513</v>
      </c>
      <c r="T505" s="122" t="s">
        <v>5310</v>
      </c>
      <c r="U505" s="121" t="s">
        <v>5311</v>
      </c>
      <c r="V505" s="123">
        <v>0.27805497595935769</v>
      </c>
    </row>
    <row r="506" spans="1:22">
      <c r="A506" s="87" t="s">
        <v>17</v>
      </c>
      <c r="B506" s="118" t="s">
        <v>643</v>
      </c>
      <c r="C506" s="116" t="s">
        <v>1861</v>
      </c>
      <c r="D506" s="116" t="s">
        <v>897</v>
      </c>
      <c r="E506" s="88">
        <v>111.31</v>
      </c>
      <c r="F506" s="116" t="s">
        <v>1018</v>
      </c>
      <c r="G506" s="83"/>
      <c r="H506" s="86">
        <v>12</v>
      </c>
      <c r="I506" s="99"/>
      <c r="J506" s="98" t="s">
        <v>3236</v>
      </c>
      <c r="K506" s="89">
        <v>25121468</v>
      </c>
      <c r="L506" s="89" t="s">
        <v>18</v>
      </c>
      <c r="M506" s="89" t="s">
        <v>1208</v>
      </c>
      <c r="N506" s="89">
        <v>33484</v>
      </c>
      <c r="O506" s="102" t="s">
        <v>4593</v>
      </c>
      <c r="P506" s="114" t="s">
        <v>4436</v>
      </c>
      <c r="Q506" s="115" t="s">
        <v>1333</v>
      </c>
      <c r="R506" s="89" t="s">
        <v>1452</v>
      </c>
      <c r="S506" s="87">
        <v>40161513</v>
      </c>
      <c r="T506" s="122" t="s">
        <v>5312</v>
      </c>
      <c r="U506" s="121" t="s">
        <v>5313</v>
      </c>
      <c r="V506" s="123">
        <v>0.18506758595663611</v>
      </c>
    </row>
    <row r="507" spans="1:22">
      <c r="A507" s="87" t="s">
        <v>17</v>
      </c>
      <c r="B507" s="118" t="s">
        <v>679</v>
      </c>
      <c r="C507" s="116" t="s">
        <v>1861</v>
      </c>
      <c r="D507" s="116" t="s">
        <v>933</v>
      </c>
      <c r="E507" s="88">
        <v>119.98</v>
      </c>
      <c r="F507" s="116" t="s">
        <v>1018</v>
      </c>
      <c r="G507" s="83"/>
      <c r="H507" s="86">
        <v>12</v>
      </c>
      <c r="I507" s="99"/>
      <c r="J507" s="98" t="s">
        <v>1103</v>
      </c>
      <c r="K507" s="89" t="s">
        <v>1775</v>
      </c>
      <c r="L507" s="89" t="s">
        <v>18</v>
      </c>
      <c r="M507" s="89" t="s">
        <v>1232</v>
      </c>
      <c r="N507" s="89">
        <v>33293</v>
      </c>
      <c r="O507" s="102" t="s">
        <v>4594</v>
      </c>
      <c r="P507" s="114" t="s">
        <v>1606</v>
      </c>
      <c r="Q507" s="115" t="s">
        <v>1359</v>
      </c>
      <c r="R507" s="89" t="s">
        <v>1478</v>
      </c>
      <c r="S507" s="87">
        <v>40161513</v>
      </c>
      <c r="T507" s="122" t="s">
        <v>5314</v>
      </c>
      <c r="U507" s="121" t="s">
        <v>5315</v>
      </c>
      <c r="V507" s="123">
        <v>0.19277873537149595</v>
      </c>
    </row>
    <row r="508" spans="1:22">
      <c r="A508" s="87" t="s">
        <v>17</v>
      </c>
      <c r="B508" s="118" t="s">
        <v>3428</v>
      </c>
      <c r="C508" s="116" t="s">
        <v>1862</v>
      </c>
      <c r="D508" s="103" t="s">
        <v>3428</v>
      </c>
      <c r="E508" s="88">
        <v>776.29</v>
      </c>
      <c r="F508" s="116" t="s">
        <v>1018</v>
      </c>
      <c r="G508" s="85" t="s">
        <v>3311</v>
      </c>
      <c r="H508" s="86">
        <v>12</v>
      </c>
      <c r="I508" s="124"/>
      <c r="J508" s="108" t="s">
        <v>4262</v>
      </c>
      <c r="K508" s="114">
        <v>8983501902</v>
      </c>
      <c r="L508" s="89" t="s">
        <v>18</v>
      </c>
      <c r="M508" s="89" t="s">
        <v>18</v>
      </c>
      <c r="N508" s="114">
        <v>33136</v>
      </c>
      <c r="O508" s="102" t="s">
        <v>18</v>
      </c>
      <c r="P508" s="114" t="s">
        <v>3914</v>
      </c>
      <c r="Q508" s="115" t="s">
        <v>3915</v>
      </c>
      <c r="R508" s="114" t="s">
        <v>18</v>
      </c>
      <c r="S508" s="87">
        <v>40161513</v>
      </c>
      <c r="T508" s="122" t="s">
        <v>5602</v>
      </c>
      <c r="U508" s="121" t="s">
        <v>5603</v>
      </c>
      <c r="V508" s="123">
        <v>0.5177272727272727</v>
      </c>
    </row>
    <row r="509" spans="1:22">
      <c r="A509" s="87" t="s">
        <v>17</v>
      </c>
      <c r="B509" s="118" t="s">
        <v>3427</v>
      </c>
      <c r="C509" s="116" t="s">
        <v>1862</v>
      </c>
      <c r="D509" s="103" t="s">
        <v>3427</v>
      </c>
      <c r="E509" s="88">
        <v>518.89</v>
      </c>
      <c r="F509" s="116" t="s">
        <v>1018</v>
      </c>
      <c r="G509" s="108"/>
      <c r="H509" s="86">
        <v>12</v>
      </c>
      <c r="I509" s="124"/>
      <c r="J509" s="108" t="s">
        <v>4261</v>
      </c>
      <c r="K509" s="114">
        <v>25011233</v>
      </c>
      <c r="L509" s="89" t="s">
        <v>18</v>
      </c>
      <c r="M509" s="89" t="s">
        <v>18</v>
      </c>
      <c r="N509" s="114">
        <v>33123</v>
      </c>
      <c r="O509" s="102" t="s">
        <v>18</v>
      </c>
      <c r="P509" s="114" t="s">
        <v>3913</v>
      </c>
      <c r="Q509" s="115" t="s">
        <v>18</v>
      </c>
      <c r="R509" s="114" t="s">
        <v>18</v>
      </c>
      <c r="S509" s="87">
        <v>40161513</v>
      </c>
      <c r="T509" s="122" t="s">
        <v>5740</v>
      </c>
      <c r="U509" s="121" t="s">
        <v>5741</v>
      </c>
      <c r="V509" s="123">
        <v>0.58499999999999996</v>
      </c>
    </row>
    <row r="510" spans="1:22">
      <c r="A510" s="87" t="s">
        <v>17</v>
      </c>
      <c r="B510" s="118" t="s">
        <v>3426</v>
      </c>
      <c r="C510" s="116" t="s">
        <v>1862</v>
      </c>
      <c r="D510" s="103" t="s">
        <v>3426</v>
      </c>
      <c r="E510" s="88">
        <v>267.07</v>
      </c>
      <c r="F510" s="116" t="s">
        <v>1018</v>
      </c>
      <c r="G510" s="85" t="s">
        <v>3311</v>
      </c>
      <c r="H510" s="86">
        <v>12</v>
      </c>
      <c r="I510" s="124"/>
      <c r="J510" s="108" t="s">
        <v>4260</v>
      </c>
      <c r="K510" s="114">
        <v>93156634</v>
      </c>
      <c r="L510" s="89" t="s">
        <v>3908</v>
      </c>
      <c r="M510" s="89" t="s">
        <v>18</v>
      </c>
      <c r="N510" s="114">
        <v>33128</v>
      </c>
      <c r="O510" s="102" t="s">
        <v>3909</v>
      </c>
      <c r="P510" s="114" t="s">
        <v>3910</v>
      </c>
      <c r="Q510" s="115" t="s">
        <v>3911</v>
      </c>
      <c r="R510" s="114" t="s">
        <v>3912</v>
      </c>
      <c r="S510" s="87">
        <v>40161513</v>
      </c>
      <c r="T510" s="122" t="s">
        <v>5604</v>
      </c>
      <c r="U510" s="121" t="s">
        <v>5605</v>
      </c>
      <c r="V510" s="123">
        <v>0.55500000000000005</v>
      </c>
    </row>
    <row r="511" spans="1:22">
      <c r="A511" s="87" t="s">
        <v>17</v>
      </c>
      <c r="B511" s="118" t="s">
        <v>550</v>
      </c>
      <c r="C511" s="116" t="s">
        <v>1860</v>
      </c>
      <c r="D511" s="116" t="s">
        <v>810</v>
      </c>
      <c r="E511" s="88">
        <v>116.72</v>
      </c>
      <c r="F511" s="116" t="s">
        <v>1018</v>
      </c>
      <c r="G511" s="83"/>
      <c r="H511" s="86">
        <v>12</v>
      </c>
      <c r="I511" s="99"/>
      <c r="J511" s="98" t="s">
        <v>3151</v>
      </c>
      <c r="K511" s="89" t="s">
        <v>495</v>
      </c>
      <c r="L511" s="89" t="s">
        <v>494</v>
      </c>
      <c r="M511" s="89" t="s">
        <v>18</v>
      </c>
      <c r="N511" s="89">
        <v>33161</v>
      </c>
      <c r="O511" s="102" t="s">
        <v>496</v>
      </c>
      <c r="P511" s="114" t="s">
        <v>497</v>
      </c>
      <c r="Q511" s="115" t="s">
        <v>498</v>
      </c>
      <c r="R511" s="89" t="s">
        <v>499</v>
      </c>
      <c r="S511" s="87">
        <v>40161513</v>
      </c>
      <c r="T511" s="122" t="s">
        <v>5320</v>
      </c>
      <c r="U511" s="121" t="s">
        <v>5321</v>
      </c>
      <c r="V511" s="123">
        <v>0.33566179805860469</v>
      </c>
    </row>
    <row r="512" spans="1:22">
      <c r="A512" s="87" t="s">
        <v>17</v>
      </c>
      <c r="B512" s="118" t="s">
        <v>1954</v>
      </c>
      <c r="C512" s="116" t="s">
        <v>1861</v>
      </c>
      <c r="D512" s="103" t="s">
        <v>2151</v>
      </c>
      <c r="E512" s="88">
        <v>643.85</v>
      </c>
      <c r="F512" s="116" t="s">
        <v>1018</v>
      </c>
      <c r="G512" s="83"/>
      <c r="H512" s="86">
        <v>12</v>
      </c>
      <c r="I512" s="99"/>
      <c r="J512" s="98" t="s">
        <v>2322</v>
      </c>
      <c r="K512" s="114" t="s">
        <v>2419</v>
      </c>
      <c r="L512" s="89" t="s">
        <v>18</v>
      </c>
      <c r="M512" s="89" t="s">
        <v>18</v>
      </c>
      <c r="N512" s="114">
        <v>33818</v>
      </c>
      <c r="O512" s="102" t="s">
        <v>18</v>
      </c>
      <c r="P512" s="114" t="s">
        <v>2760</v>
      </c>
      <c r="Q512" s="115" t="s">
        <v>4481</v>
      </c>
      <c r="R512" s="114" t="s">
        <v>18</v>
      </c>
      <c r="S512" s="87">
        <v>40161513</v>
      </c>
      <c r="T512" s="122" t="s">
        <v>5322</v>
      </c>
      <c r="U512" s="121" t="s">
        <v>5323</v>
      </c>
      <c r="V512" s="123">
        <v>0.45722580059874807</v>
      </c>
    </row>
    <row r="513" spans="1:22">
      <c r="A513" s="87" t="s">
        <v>17</v>
      </c>
      <c r="B513" s="118" t="s">
        <v>3425</v>
      </c>
      <c r="C513" s="116" t="s">
        <v>1862</v>
      </c>
      <c r="D513" s="103" t="s">
        <v>3425</v>
      </c>
      <c r="E513" s="88">
        <v>497.86</v>
      </c>
      <c r="F513" s="116" t="s">
        <v>1018</v>
      </c>
      <c r="G513" s="85" t="s">
        <v>3311</v>
      </c>
      <c r="H513" s="86">
        <v>12</v>
      </c>
      <c r="I513" s="124"/>
      <c r="J513" s="108" t="s">
        <v>4259</v>
      </c>
      <c r="K513" s="114" t="s">
        <v>3906</v>
      </c>
      <c r="L513" s="89" t="s">
        <v>18</v>
      </c>
      <c r="M513" s="89" t="s">
        <v>18</v>
      </c>
      <c r="N513" s="114">
        <v>33349</v>
      </c>
      <c r="O513" s="102" t="s">
        <v>18</v>
      </c>
      <c r="P513" s="114" t="s">
        <v>3907</v>
      </c>
      <c r="Q513" s="115" t="s">
        <v>5913</v>
      </c>
      <c r="R513" s="114" t="s">
        <v>18</v>
      </c>
      <c r="S513" s="87">
        <v>40161513</v>
      </c>
      <c r="T513" s="122" t="s">
        <v>5606</v>
      </c>
      <c r="U513" s="121" t="s">
        <v>5607</v>
      </c>
      <c r="V513" s="123">
        <v>0.20818181818181816</v>
      </c>
    </row>
    <row r="514" spans="1:22">
      <c r="A514" s="87" t="s">
        <v>17</v>
      </c>
      <c r="B514" s="118" t="s">
        <v>1973</v>
      </c>
      <c r="C514" s="116" t="s">
        <v>1862</v>
      </c>
      <c r="D514" s="103" t="s">
        <v>2170</v>
      </c>
      <c r="E514" s="88">
        <v>180.09</v>
      </c>
      <c r="F514" s="116" t="s">
        <v>1018</v>
      </c>
      <c r="G514" s="85"/>
      <c r="H514" s="86">
        <v>12</v>
      </c>
      <c r="I514" s="99"/>
      <c r="J514" s="98" t="s">
        <v>3152</v>
      </c>
      <c r="K514" s="114">
        <v>8933000076</v>
      </c>
      <c r="L514" s="89" t="s">
        <v>18</v>
      </c>
      <c r="M514" s="114" t="s">
        <v>2512</v>
      </c>
      <c r="N514" s="114">
        <v>33486</v>
      </c>
      <c r="O514" s="102" t="s">
        <v>2618</v>
      </c>
      <c r="P514" s="114" t="s">
        <v>2772</v>
      </c>
      <c r="Q514" s="115" t="s">
        <v>5953</v>
      </c>
      <c r="R514" s="114" t="s">
        <v>2973</v>
      </c>
      <c r="S514" s="87">
        <v>40161513</v>
      </c>
      <c r="T514" s="122" t="s">
        <v>5183</v>
      </c>
      <c r="U514" s="121" t="s">
        <v>5184</v>
      </c>
      <c r="V514" s="123">
        <v>0.3197859022044815</v>
      </c>
    </row>
    <row r="515" spans="1:22">
      <c r="A515" s="87" t="s">
        <v>17</v>
      </c>
      <c r="B515" s="118" t="s">
        <v>1953</v>
      </c>
      <c r="C515" s="116" t="s">
        <v>1862</v>
      </c>
      <c r="D515" s="103" t="s">
        <v>2150</v>
      </c>
      <c r="E515" s="88">
        <v>969.89</v>
      </c>
      <c r="F515" s="116" t="s">
        <v>1018</v>
      </c>
      <c r="G515" s="83"/>
      <c r="H515" s="86">
        <v>12</v>
      </c>
      <c r="I515" s="99"/>
      <c r="J515" s="98" t="s">
        <v>2321</v>
      </c>
      <c r="K515" s="114" t="s">
        <v>2418</v>
      </c>
      <c r="L515" s="89" t="s">
        <v>18</v>
      </c>
      <c r="M515" s="89" t="s">
        <v>18</v>
      </c>
      <c r="N515" s="114" t="s">
        <v>2557</v>
      </c>
      <c r="O515" s="102" t="s">
        <v>18</v>
      </c>
      <c r="P515" s="114" t="s">
        <v>2759</v>
      </c>
      <c r="Q515" s="115" t="s">
        <v>18</v>
      </c>
      <c r="R515" s="114" t="s">
        <v>18</v>
      </c>
      <c r="S515" s="87">
        <v>40161513</v>
      </c>
      <c r="T515" s="122" t="s">
        <v>5328</v>
      </c>
      <c r="U515" s="121" t="s">
        <v>5329</v>
      </c>
      <c r="V515" s="123">
        <v>0.44588587498866006</v>
      </c>
    </row>
    <row r="516" spans="1:22">
      <c r="A516" s="87" t="s">
        <v>17</v>
      </c>
      <c r="B516" s="118" t="s">
        <v>1952</v>
      </c>
      <c r="C516" s="116" t="s">
        <v>1862</v>
      </c>
      <c r="D516" s="103" t="s">
        <v>2149</v>
      </c>
      <c r="E516" s="88">
        <v>387.7</v>
      </c>
      <c r="F516" s="116" t="s">
        <v>1018</v>
      </c>
      <c r="G516" s="85"/>
      <c r="H516" s="86">
        <v>12</v>
      </c>
      <c r="I516" s="99"/>
      <c r="J516" s="98" t="s">
        <v>1034</v>
      </c>
      <c r="K516" s="114" t="s">
        <v>2416</v>
      </c>
      <c r="L516" s="89" t="s">
        <v>18</v>
      </c>
      <c r="M516" s="89" t="s">
        <v>18</v>
      </c>
      <c r="N516" s="114" t="s">
        <v>2556</v>
      </c>
      <c r="O516" s="102" t="s">
        <v>4595</v>
      </c>
      <c r="P516" s="114" t="s">
        <v>2758</v>
      </c>
      <c r="Q516" s="115" t="s">
        <v>2874</v>
      </c>
      <c r="R516" s="114" t="s">
        <v>2961</v>
      </c>
      <c r="S516" s="87">
        <v>40161513</v>
      </c>
      <c r="T516" s="122" t="s">
        <v>5187</v>
      </c>
      <c r="U516" s="121" t="s">
        <v>5188</v>
      </c>
      <c r="V516" s="123">
        <v>0.19187154132268891</v>
      </c>
    </row>
    <row r="517" spans="1:22">
      <c r="A517" s="87" t="s">
        <v>17</v>
      </c>
      <c r="B517" s="118" t="s">
        <v>1951</v>
      </c>
      <c r="C517" s="116" t="s">
        <v>1862</v>
      </c>
      <c r="D517" s="103" t="s">
        <v>2148</v>
      </c>
      <c r="E517" s="88">
        <v>1134.48</v>
      </c>
      <c r="F517" s="116" t="s">
        <v>1018</v>
      </c>
      <c r="G517" s="83"/>
      <c r="H517" s="86">
        <v>12</v>
      </c>
      <c r="I517" s="99"/>
      <c r="J517" s="98" t="s">
        <v>2320</v>
      </c>
      <c r="K517" s="114" t="s">
        <v>2417</v>
      </c>
      <c r="L517" s="89" t="s">
        <v>18</v>
      </c>
      <c r="M517" s="89" t="s">
        <v>18</v>
      </c>
      <c r="N517" s="114">
        <v>33899</v>
      </c>
      <c r="O517" s="102" t="s">
        <v>18</v>
      </c>
      <c r="P517" s="114" t="s">
        <v>4431</v>
      </c>
      <c r="Q517" s="115" t="s">
        <v>2875</v>
      </c>
      <c r="R517" s="114" t="s">
        <v>2962</v>
      </c>
      <c r="S517" s="87">
        <v>40161513</v>
      </c>
      <c r="T517" s="122" t="s">
        <v>5332</v>
      </c>
      <c r="U517" s="121" t="s">
        <v>5333</v>
      </c>
      <c r="V517" s="123">
        <v>0.11929601741812573</v>
      </c>
    </row>
    <row r="518" spans="1:22">
      <c r="A518" s="87" t="s">
        <v>17</v>
      </c>
      <c r="B518" s="118" t="s">
        <v>677</v>
      </c>
      <c r="C518" s="116" t="s">
        <v>1861</v>
      </c>
      <c r="D518" s="116" t="s">
        <v>931</v>
      </c>
      <c r="E518" s="88">
        <v>197</v>
      </c>
      <c r="F518" s="116" t="s">
        <v>1018</v>
      </c>
      <c r="G518" s="83"/>
      <c r="H518" s="86">
        <v>12</v>
      </c>
      <c r="I518" s="99"/>
      <c r="J518" s="98" t="s">
        <v>3153</v>
      </c>
      <c r="K518" s="89">
        <v>15015509</v>
      </c>
      <c r="L518" s="89" t="s">
        <v>18</v>
      </c>
      <c r="M518" s="89" t="s">
        <v>18</v>
      </c>
      <c r="N518" s="89">
        <v>33129</v>
      </c>
      <c r="O518" s="102" t="s">
        <v>18</v>
      </c>
      <c r="P518" s="114" t="s">
        <v>1605</v>
      </c>
      <c r="Q518" s="115" t="s">
        <v>1358</v>
      </c>
      <c r="R518" s="89" t="s">
        <v>1477</v>
      </c>
      <c r="S518" s="87">
        <v>40161513</v>
      </c>
      <c r="T518" s="122" t="s">
        <v>5334</v>
      </c>
      <c r="U518" s="121" t="s">
        <v>5335</v>
      </c>
      <c r="V518" s="123">
        <v>0.17372766034654813</v>
      </c>
    </row>
    <row r="519" spans="1:22">
      <c r="A519" s="87" t="s">
        <v>17</v>
      </c>
      <c r="B519" s="118" t="s">
        <v>1972</v>
      </c>
      <c r="C519" s="116" t="s">
        <v>1862</v>
      </c>
      <c r="D519" s="103" t="s">
        <v>2169</v>
      </c>
      <c r="E519" s="88">
        <v>588.03</v>
      </c>
      <c r="F519" s="116" t="s">
        <v>1018</v>
      </c>
      <c r="G519" s="85"/>
      <c r="H519" s="86">
        <v>12</v>
      </c>
      <c r="I519" s="99"/>
      <c r="J519" s="98" t="s">
        <v>2325</v>
      </c>
      <c r="K519" s="114" t="s">
        <v>2425</v>
      </c>
      <c r="L519" s="89" t="s">
        <v>18</v>
      </c>
      <c r="M519" s="89" t="s">
        <v>18</v>
      </c>
      <c r="N519" s="114" t="s">
        <v>2560</v>
      </c>
      <c r="O519" s="102" t="s">
        <v>2617</v>
      </c>
      <c r="P519" s="114" t="s">
        <v>2771</v>
      </c>
      <c r="Q519" s="115" t="s">
        <v>18</v>
      </c>
      <c r="R519" s="114" t="s">
        <v>2972</v>
      </c>
      <c r="S519" s="87">
        <v>40161513</v>
      </c>
      <c r="T519" s="122" t="s">
        <v>5197</v>
      </c>
      <c r="U519" s="121" t="s">
        <v>5198</v>
      </c>
      <c r="V519" s="123">
        <v>0.5415948471378027</v>
      </c>
    </row>
    <row r="520" spans="1:22">
      <c r="A520" s="87" t="s">
        <v>17</v>
      </c>
      <c r="B520" s="118" t="s">
        <v>741</v>
      </c>
      <c r="C520" s="116" t="s">
        <v>1861</v>
      </c>
      <c r="D520" s="116" t="s">
        <v>993</v>
      </c>
      <c r="E520" s="88">
        <v>460.74</v>
      </c>
      <c r="F520" s="116" t="s">
        <v>1018</v>
      </c>
      <c r="G520" s="83"/>
      <c r="H520" s="86">
        <v>12</v>
      </c>
      <c r="I520" s="99"/>
      <c r="J520" s="98" t="s">
        <v>1123</v>
      </c>
      <c r="K520" s="89" t="s">
        <v>1781</v>
      </c>
      <c r="L520" s="89" t="s">
        <v>18</v>
      </c>
      <c r="M520" s="89" t="s">
        <v>18</v>
      </c>
      <c r="N520" s="89">
        <v>33591</v>
      </c>
      <c r="O520" s="102" t="s">
        <v>4596</v>
      </c>
      <c r="P520" s="114" t="s">
        <v>1643</v>
      </c>
      <c r="Q520" s="115" t="s">
        <v>18</v>
      </c>
      <c r="R520" s="114" t="s">
        <v>18</v>
      </c>
      <c r="S520" s="87">
        <v>40161513</v>
      </c>
      <c r="T520" s="122" t="s">
        <v>5338</v>
      </c>
      <c r="U520" s="121" t="s">
        <v>5339</v>
      </c>
      <c r="V520" s="123">
        <v>0.26852943844688376</v>
      </c>
    </row>
    <row r="521" spans="1:22">
      <c r="A521" s="87" t="s">
        <v>17</v>
      </c>
      <c r="B521" s="118" t="s">
        <v>603</v>
      </c>
      <c r="C521" s="116" t="s">
        <v>1860</v>
      </c>
      <c r="D521" s="116" t="s">
        <v>859</v>
      </c>
      <c r="E521" s="88">
        <v>198.69</v>
      </c>
      <c r="F521" s="116" t="s">
        <v>1018</v>
      </c>
      <c r="G521" s="83"/>
      <c r="H521" s="86">
        <v>12</v>
      </c>
      <c r="I521" s="99"/>
      <c r="J521" s="98" t="s">
        <v>3237</v>
      </c>
      <c r="K521" s="89">
        <v>10290491</v>
      </c>
      <c r="L521" s="89" t="s">
        <v>18</v>
      </c>
      <c r="M521" s="89" t="s">
        <v>1185</v>
      </c>
      <c r="N521" s="89">
        <v>33183</v>
      </c>
      <c r="O521" s="102" t="s">
        <v>4597</v>
      </c>
      <c r="P521" s="114" t="s">
        <v>1555</v>
      </c>
      <c r="Q521" s="115" t="s">
        <v>1312</v>
      </c>
      <c r="R521" s="89" t="s">
        <v>1430</v>
      </c>
      <c r="S521" s="87">
        <v>40161513</v>
      </c>
      <c r="T521" s="122" t="s">
        <v>5340</v>
      </c>
      <c r="U521" s="121" t="s">
        <v>5341</v>
      </c>
      <c r="V521" s="123">
        <v>0.16238773473646012</v>
      </c>
    </row>
    <row r="522" spans="1:22">
      <c r="A522" s="87" t="s">
        <v>17</v>
      </c>
      <c r="B522" s="118" t="s">
        <v>1950</v>
      </c>
      <c r="C522" s="116" t="s">
        <v>1862</v>
      </c>
      <c r="D522" s="103" t="s">
        <v>2147</v>
      </c>
      <c r="E522" s="88">
        <v>312.99</v>
      </c>
      <c r="F522" s="116" t="s">
        <v>1018</v>
      </c>
      <c r="G522" s="83"/>
      <c r="H522" s="86">
        <v>12</v>
      </c>
      <c r="I522" s="99"/>
      <c r="J522" s="98" t="s">
        <v>2319</v>
      </c>
      <c r="K522" s="114" t="s">
        <v>2416</v>
      </c>
      <c r="L522" s="89" t="s">
        <v>18</v>
      </c>
      <c r="M522" s="89" t="s">
        <v>18</v>
      </c>
      <c r="N522" s="114" t="s">
        <v>2556</v>
      </c>
      <c r="O522" s="102" t="s">
        <v>4598</v>
      </c>
      <c r="P522" s="114" t="s">
        <v>2758</v>
      </c>
      <c r="Q522" s="115" t="s">
        <v>2874</v>
      </c>
      <c r="R522" s="114" t="s">
        <v>2961</v>
      </c>
      <c r="S522" s="87">
        <v>40161513</v>
      </c>
      <c r="T522" s="122" t="s">
        <v>5342</v>
      </c>
      <c r="U522" s="121" t="s">
        <v>5343</v>
      </c>
      <c r="V522" s="123">
        <v>0.19187154132268891</v>
      </c>
    </row>
    <row r="523" spans="1:22">
      <c r="A523" s="87" t="s">
        <v>17</v>
      </c>
      <c r="B523" s="118" t="s">
        <v>587</v>
      </c>
      <c r="C523" s="116" t="s">
        <v>1860</v>
      </c>
      <c r="D523" s="116" t="s">
        <v>844</v>
      </c>
      <c r="E523" s="88">
        <v>126.39</v>
      </c>
      <c r="F523" s="116" t="s">
        <v>1018</v>
      </c>
      <c r="G523" s="83"/>
      <c r="H523" s="86">
        <v>12</v>
      </c>
      <c r="I523" s="99"/>
      <c r="J523" s="98" t="s">
        <v>1050</v>
      </c>
      <c r="K523" s="89">
        <v>25168594</v>
      </c>
      <c r="L523" s="89" t="s">
        <v>18</v>
      </c>
      <c r="M523" s="89" t="s">
        <v>1180</v>
      </c>
      <c r="N523" s="89">
        <v>33579</v>
      </c>
      <c r="O523" s="102" t="s">
        <v>4599</v>
      </c>
      <c r="P523" s="114" t="s">
        <v>1549</v>
      </c>
      <c r="Q523" s="115" t="s">
        <v>474</v>
      </c>
      <c r="R523" s="89" t="s">
        <v>1424</v>
      </c>
      <c r="S523" s="87">
        <v>40161513</v>
      </c>
      <c r="T523" s="122" t="s">
        <v>5346</v>
      </c>
      <c r="U523" s="121" t="s">
        <v>5347</v>
      </c>
      <c r="V523" s="123">
        <v>0.15875895854123195</v>
      </c>
    </row>
    <row r="524" spans="1:22">
      <c r="A524" s="87" t="s">
        <v>17</v>
      </c>
      <c r="B524" s="118" t="s">
        <v>1948</v>
      </c>
      <c r="C524" s="116" t="s">
        <v>1862</v>
      </c>
      <c r="D524" s="103" t="s">
        <v>2145</v>
      </c>
      <c r="E524" s="88">
        <v>516.57000000000005</v>
      </c>
      <c r="F524" s="116" t="s">
        <v>1018</v>
      </c>
      <c r="G524" s="83"/>
      <c r="H524" s="86">
        <v>12</v>
      </c>
      <c r="I524" s="99"/>
      <c r="J524" s="98" t="s">
        <v>2318</v>
      </c>
      <c r="K524" s="114" t="s">
        <v>2415</v>
      </c>
      <c r="L524" s="89" t="s">
        <v>18</v>
      </c>
      <c r="M524" s="89" t="s">
        <v>18</v>
      </c>
      <c r="N524" s="114">
        <v>33817</v>
      </c>
      <c r="O524" s="102" t="s">
        <v>18</v>
      </c>
      <c r="P524" s="114" t="s">
        <v>4432</v>
      </c>
      <c r="Q524" s="115" t="s">
        <v>2873</v>
      </c>
      <c r="R524" s="114" t="s">
        <v>18</v>
      </c>
      <c r="S524" s="87">
        <v>40161513</v>
      </c>
      <c r="T524" s="122" t="s">
        <v>5348</v>
      </c>
      <c r="U524" s="121" t="s">
        <v>5349</v>
      </c>
      <c r="V524" s="123">
        <v>0.26852943844688376</v>
      </c>
    </row>
    <row r="525" spans="1:22">
      <c r="A525" s="87" t="s">
        <v>17</v>
      </c>
      <c r="B525" s="118" t="s">
        <v>574</v>
      </c>
      <c r="C525" s="116" t="s">
        <v>1861</v>
      </c>
      <c r="D525" s="116" t="s">
        <v>831</v>
      </c>
      <c r="E525" s="88">
        <v>136.16999999999999</v>
      </c>
      <c r="F525" s="116" t="s">
        <v>1018</v>
      </c>
      <c r="G525" s="83"/>
      <c r="H525" s="86">
        <v>12</v>
      </c>
      <c r="I525" s="99"/>
      <c r="J525" s="98" t="s">
        <v>3192</v>
      </c>
      <c r="K525" s="89" t="s">
        <v>1730</v>
      </c>
      <c r="L525" s="89" t="s">
        <v>1171</v>
      </c>
      <c r="M525" s="89" t="s">
        <v>18</v>
      </c>
      <c r="N525" s="89">
        <v>33022</v>
      </c>
      <c r="O525" s="102" t="s">
        <v>5959</v>
      </c>
      <c r="P525" s="114" t="s">
        <v>1542</v>
      </c>
      <c r="Q525" s="115" t="s">
        <v>1300</v>
      </c>
      <c r="R525" s="89" t="s">
        <v>1417</v>
      </c>
      <c r="S525" s="87">
        <v>40161513</v>
      </c>
      <c r="T525" s="122" t="s">
        <v>5350</v>
      </c>
      <c r="U525" s="121" t="s">
        <v>5351</v>
      </c>
      <c r="V525" s="123">
        <v>0.23360246756781275</v>
      </c>
    </row>
    <row r="526" spans="1:22">
      <c r="A526" s="87" t="s">
        <v>17</v>
      </c>
      <c r="B526" s="118" t="s">
        <v>3474</v>
      </c>
      <c r="C526" s="116" t="s">
        <v>1862</v>
      </c>
      <c r="D526" s="119" t="s">
        <v>4354</v>
      </c>
      <c r="E526" s="88">
        <v>402.54</v>
      </c>
      <c r="F526" s="116" t="s">
        <v>1018</v>
      </c>
      <c r="G526" s="108"/>
      <c r="H526" s="86">
        <v>12</v>
      </c>
      <c r="I526" s="124"/>
      <c r="J526" s="108" t="s">
        <v>4301</v>
      </c>
      <c r="K526" s="114">
        <v>10154635</v>
      </c>
      <c r="L526" s="89" t="s">
        <v>18</v>
      </c>
      <c r="M526" s="89" t="s">
        <v>18</v>
      </c>
      <c r="N526" s="114">
        <v>33976</v>
      </c>
      <c r="O526" s="102" t="s">
        <v>18</v>
      </c>
      <c r="P526" s="114" t="s">
        <v>4065</v>
      </c>
      <c r="Q526" s="115" t="s">
        <v>18</v>
      </c>
      <c r="R526" s="114" t="s">
        <v>18</v>
      </c>
      <c r="S526" s="87">
        <v>40161513</v>
      </c>
      <c r="T526" s="122" t="s">
        <v>5742</v>
      </c>
      <c r="U526" s="121" t="s">
        <v>5743</v>
      </c>
      <c r="V526" s="123">
        <v>0.35</v>
      </c>
    </row>
    <row r="527" spans="1:22">
      <c r="A527" s="87" t="s">
        <v>17</v>
      </c>
      <c r="B527" s="118" t="s">
        <v>560</v>
      </c>
      <c r="C527" s="116" t="s">
        <v>1860</v>
      </c>
      <c r="D527" s="116" t="s">
        <v>819</v>
      </c>
      <c r="E527" s="88">
        <v>100.5</v>
      </c>
      <c r="F527" s="116" t="s">
        <v>1018</v>
      </c>
      <c r="G527" s="83"/>
      <c r="H527" s="86">
        <v>12</v>
      </c>
      <c r="I527" s="99"/>
      <c r="J527" s="98" t="s">
        <v>3154</v>
      </c>
      <c r="K527" s="89">
        <v>25121293</v>
      </c>
      <c r="L527" s="89" t="s">
        <v>1163</v>
      </c>
      <c r="M527" s="89" t="s">
        <v>18</v>
      </c>
      <c r="N527" s="89">
        <v>33311</v>
      </c>
      <c r="O527" s="102" t="s">
        <v>4600</v>
      </c>
      <c r="P527" s="114" t="s">
        <v>1534</v>
      </c>
      <c r="Q527" s="115" t="s">
        <v>1292</v>
      </c>
      <c r="R527" s="89" t="s">
        <v>1409</v>
      </c>
      <c r="S527" s="87">
        <v>40161513</v>
      </c>
      <c r="T527" s="122" t="s">
        <v>5352</v>
      </c>
      <c r="U527" s="121" t="s">
        <v>5353</v>
      </c>
      <c r="V527" s="123">
        <v>0.17826363059058331</v>
      </c>
    </row>
    <row r="528" spans="1:22">
      <c r="A528" s="87" t="s">
        <v>17</v>
      </c>
      <c r="B528" s="118" t="s">
        <v>3422</v>
      </c>
      <c r="C528" s="116" t="s">
        <v>1862</v>
      </c>
      <c r="D528" s="103" t="s">
        <v>3422</v>
      </c>
      <c r="E528" s="88">
        <v>667.7</v>
      </c>
      <c r="F528" s="116" t="s">
        <v>1018</v>
      </c>
      <c r="G528" s="108"/>
      <c r="H528" s="86">
        <v>12</v>
      </c>
      <c r="I528" s="124"/>
      <c r="J528" s="108" t="s">
        <v>4258</v>
      </c>
      <c r="K528" s="114" t="s">
        <v>3904</v>
      </c>
      <c r="L528" s="89" t="s">
        <v>18</v>
      </c>
      <c r="M528" s="89" t="s">
        <v>18</v>
      </c>
      <c r="N528" s="114">
        <v>33217</v>
      </c>
      <c r="O528" s="102" t="s">
        <v>18</v>
      </c>
      <c r="P528" s="114" t="s">
        <v>3905</v>
      </c>
      <c r="Q528" s="115" t="s">
        <v>18</v>
      </c>
      <c r="R528" s="114" t="s">
        <v>18</v>
      </c>
      <c r="S528" s="87">
        <v>40161513</v>
      </c>
      <c r="T528" s="122" t="s">
        <v>5744</v>
      </c>
      <c r="U528" s="121" t="s">
        <v>5745</v>
      </c>
      <c r="V528" s="123">
        <v>0.66045454545454541</v>
      </c>
    </row>
    <row r="529" spans="1:22">
      <c r="A529" s="87" t="s">
        <v>17</v>
      </c>
      <c r="B529" s="118" t="s">
        <v>711</v>
      </c>
      <c r="C529" s="116" t="s">
        <v>1861</v>
      </c>
      <c r="D529" s="116" t="s">
        <v>963</v>
      </c>
      <c r="E529" s="88">
        <v>141.44999999999999</v>
      </c>
      <c r="F529" s="116" t="s">
        <v>1018</v>
      </c>
      <c r="G529" s="83"/>
      <c r="H529" s="86">
        <v>12</v>
      </c>
      <c r="I529" s="99"/>
      <c r="J529" s="98" t="s">
        <v>3249</v>
      </c>
      <c r="K529" s="89" t="s">
        <v>1695</v>
      </c>
      <c r="L529" s="89" t="s">
        <v>18</v>
      </c>
      <c r="M529" s="89" t="s">
        <v>1245</v>
      </c>
      <c r="N529" s="89">
        <v>33487</v>
      </c>
      <c r="O529" s="102" t="s">
        <v>4601</v>
      </c>
      <c r="P529" s="114" t="s">
        <v>1627</v>
      </c>
      <c r="Q529" s="115" t="s">
        <v>1372</v>
      </c>
      <c r="R529" s="89" t="s">
        <v>1493</v>
      </c>
      <c r="S529" s="87">
        <v>40161513</v>
      </c>
      <c r="T529" s="122" t="s">
        <v>5354</v>
      </c>
      <c r="U529" s="121" t="s">
        <v>5355</v>
      </c>
      <c r="V529" s="123">
        <v>0.18279960083461852</v>
      </c>
    </row>
    <row r="530" spans="1:22">
      <c r="A530" s="87" t="s">
        <v>17</v>
      </c>
      <c r="B530" s="118" t="s">
        <v>3421</v>
      </c>
      <c r="C530" s="116" t="s">
        <v>1862</v>
      </c>
      <c r="D530" s="103" t="s">
        <v>3421</v>
      </c>
      <c r="E530" s="88">
        <v>310.42</v>
      </c>
      <c r="F530" s="116" t="s">
        <v>1018</v>
      </c>
      <c r="G530" s="85" t="s">
        <v>3311</v>
      </c>
      <c r="H530" s="86">
        <v>12</v>
      </c>
      <c r="I530" s="124"/>
      <c r="J530" s="108" t="s">
        <v>4257</v>
      </c>
      <c r="K530" s="114" t="s">
        <v>3899</v>
      </c>
      <c r="L530" s="89" t="s">
        <v>3900</v>
      </c>
      <c r="M530" s="89" t="s">
        <v>18</v>
      </c>
      <c r="N530" s="114">
        <v>33558</v>
      </c>
      <c r="O530" s="102" t="s">
        <v>3901</v>
      </c>
      <c r="P530" s="114" t="s">
        <v>3902</v>
      </c>
      <c r="Q530" s="115" t="s">
        <v>18</v>
      </c>
      <c r="R530" s="114" t="s">
        <v>3903</v>
      </c>
      <c r="S530" s="87">
        <v>40161513</v>
      </c>
      <c r="T530" s="122" t="s">
        <v>5608</v>
      </c>
      <c r="U530" s="121" t="s">
        <v>5609</v>
      </c>
      <c r="V530" s="123">
        <v>0.38181818181818178</v>
      </c>
    </row>
    <row r="531" spans="1:22">
      <c r="A531" s="87" t="s">
        <v>17</v>
      </c>
      <c r="B531" s="118" t="s">
        <v>3420</v>
      </c>
      <c r="C531" s="116" t="s">
        <v>1862</v>
      </c>
      <c r="D531" s="103" t="s">
        <v>3420</v>
      </c>
      <c r="E531" s="88">
        <v>289.87</v>
      </c>
      <c r="F531" s="116" t="s">
        <v>1018</v>
      </c>
      <c r="G531" s="85" t="s">
        <v>3311</v>
      </c>
      <c r="H531" s="86">
        <v>12</v>
      </c>
      <c r="I531" s="124"/>
      <c r="J531" s="108" t="s">
        <v>4618</v>
      </c>
      <c r="K531" s="114">
        <v>94854916</v>
      </c>
      <c r="L531" s="89" t="s">
        <v>3895</v>
      </c>
      <c r="M531" s="89" t="s">
        <v>18</v>
      </c>
      <c r="N531" s="114">
        <v>33565</v>
      </c>
      <c r="O531" s="102" t="s">
        <v>3896</v>
      </c>
      <c r="P531" s="114" t="s">
        <v>5914</v>
      </c>
      <c r="Q531" s="115" t="s">
        <v>3897</v>
      </c>
      <c r="R531" s="114" t="s">
        <v>3898</v>
      </c>
      <c r="S531" s="87">
        <v>40161513</v>
      </c>
      <c r="T531" s="122" t="s">
        <v>5610</v>
      </c>
      <c r="U531" s="121" t="s">
        <v>5611</v>
      </c>
      <c r="V531" s="123">
        <v>0.37409090909090903</v>
      </c>
    </row>
    <row r="532" spans="1:22">
      <c r="A532" s="87" t="s">
        <v>17</v>
      </c>
      <c r="B532" s="118" t="s">
        <v>3419</v>
      </c>
      <c r="C532" s="116" t="s">
        <v>1862</v>
      </c>
      <c r="D532" s="103" t="s">
        <v>3419</v>
      </c>
      <c r="E532" s="88">
        <v>265.36</v>
      </c>
      <c r="F532" s="116" t="s">
        <v>1018</v>
      </c>
      <c r="G532" s="85" t="s">
        <v>3311</v>
      </c>
      <c r="H532" s="86">
        <v>12</v>
      </c>
      <c r="I532" s="124"/>
      <c r="J532" s="108" t="s">
        <v>4196</v>
      </c>
      <c r="K532" s="114">
        <v>25121604</v>
      </c>
      <c r="L532" s="89" t="s">
        <v>3891</v>
      </c>
      <c r="M532" s="89" t="s">
        <v>18</v>
      </c>
      <c r="N532" s="114">
        <v>33330</v>
      </c>
      <c r="O532" s="102" t="s">
        <v>18</v>
      </c>
      <c r="P532" s="114" t="s">
        <v>3892</v>
      </c>
      <c r="Q532" s="115" t="s">
        <v>3893</v>
      </c>
      <c r="R532" s="114" t="s">
        <v>3894</v>
      </c>
      <c r="S532" s="87">
        <v>40161513</v>
      </c>
      <c r="T532" s="122" t="s">
        <v>5612</v>
      </c>
      <c r="U532" s="121" t="s">
        <v>5613</v>
      </c>
      <c r="V532" s="123">
        <v>0.36409090909090908</v>
      </c>
    </row>
    <row r="533" spans="1:22">
      <c r="A533" s="87" t="s">
        <v>17</v>
      </c>
      <c r="B533" s="118" t="s">
        <v>3418</v>
      </c>
      <c r="C533" s="116" t="s">
        <v>1862</v>
      </c>
      <c r="D533" s="103" t="s">
        <v>3418</v>
      </c>
      <c r="E533" s="88">
        <v>171.26</v>
      </c>
      <c r="F533" s="116" t="s">
        <v>1018</v>
      </c>
      <c r="G533" s="85" t="s">
        <v>3311</v>
      </c>
      <c r="H533" s="86">
        <v>12</v>
      </c>
      <c r="I533" s="124"/>
      <c r="J533" s="108" t="s">
        <v>4256</v>
      </c>
      <c r="K533" s="114">
        <v>4443453</v>
      </c>
      <c r="L533" s="89" t="s">
        <v>18</v>
      </c>
      <c r="M533" s="89" t="s">
        <v>18</v>
      </c>
      <c r="N533" s="114">
        <v>33321</v>
      </c>
      <c r="O533" s="102" t="s">
        <v>18</v>
      </c>
      <c r="P533" s="114" t="s">
        <v>3888</v>
      </c>
      <c r="Q533" s="115" t="s">
        <v>3889</v>
      </c>
      <c r="R533" s="114" t="s">
        <v>3890</v>
      </c>
      <c r="S533" s="87">
        <v>40161513</v>
      </c>
      <c r="T533" s="122" t="s">
        <v>5614</v>
      </c>
      <c r="U533" s="121" t="s">
        <v>5615</v>
      </c>
      <c r="V533" s="123">
        <v>0.28409090909090906</v>
      </c>
    </row>
    <row r="534" spans="1:22">
      <c r="A534" s="87" t="s">
        <v>17</v>
      </c>
      <c r="B534" s="118" t="s">
        <v>608</v>
      </c>
      <c r="C534" s="116" t="s">
        <v>1861</v>
      </c>
      <c r="D534" s="116" t="s">
        <v>864</v>
      </c>
      <c r="E534" s="88">
        <v>303.31</v>
      </c>
      <c r="F534" s="116" t="s">
        <v>1018</v>
      </c>
      <c r="G534" s="83"/>
      <c r="H534" s="86">
        <v>12</v>
      </c>
      <c r="I534" s="99"/>
      <c r="J534" s="98" t="s">
        <v>1060</v>
      </c>
      <c r="K534" s="89" t="s">
        <v>1737</v>
      </c>
      <c r="L534" s="89" t="s">
        <v>18</v>
      </c>
      <c r="M534" s="89" t="s">
        <v>1184</v>
      </c>
      <c r="N534" s="89">
        <v>33497</v>
      </c>
      <c r="O534" s="102" t="s">
        <v>4602</v>
      </c>
      <c r="P534" s="114" t="s">
        <v>1554</v>
      </c>
      <c r="Q534" s="115" t="s">
        <v>1311</v>
      </c>
      <c r="R534" s="89" t="s">
        <v>1429</v>
      </c>
      <c r="S534" s="87">
        <v>40161513</v>
      </c>
      <c r="T534" s="122" t="s">
        <v>5364</v>
      </c>
      <c r="U534" s="121" t="s">
        <v>5365</v>
      </c>
      <c r="V534" s="123">
        <v>0.37104236596207923</v>
      </c>
    </row>
    <row r="535" spans="1:22">
      <c r="A535" s="87" t="s">
        <v>17</v>
      </c>
      <c r="B535" s="118" t="s">
        <v>3417</v>
      </c>
      <c r="C535" s="116" t="s">
        <v>1862</v>
      </c>
      <c r="D535" s="103" t="s">
        <v>3417</v>
      </c>
      <c r="E535" s="88">
        <v>158.55000000000001</v>
      </c>
      <c r="F535" s="116" t="s">
        <v>1018</v>
      </c>
      <c r="G535" s="85" t="s">
        <v>3311</v>
      </c>
      <c r="H535" s="86">
        <v>12</v>
      </c>
      <c r="I535" s="124"/>
      <c r="J535" s="108" t="s">
        <v>4255</v>
      </c>
      <c r="K535" s="114">
        <v>13240023</v>
      </c>
      <c r="L535" s="89" t="s">
        <v>3885</v>
      </c>
      <c r="M535" s="89" t="s">
        <v>18</v>
      </c>
      <c r="N535" s="114">
        <v>33386</v>
      </c>
      <c r="O535" s="102" t="s">
        <v>3886</v>
      </c>
      <c r="P535" s="114" t="s">
        <v>3887</v>
      </c>
      <c r="Q535" s="115" t="s">
        <v>18</v>
      </c>
      <c r="R535" s="114" t="s">
        <v>18</v>
      </c>
      <c r="S535" s="87">
        <v>40161513</v>
      </c>
      <c r="T535" s="122" t="s">
        <v>5616</v>
      </c>
      <c r="U535" s="121" t="s">
        <v>5617</v>
      </c>
      <c r="V535" s="123">
        <v>0.3581818181818181</v>
      </c>
    </row>
    <row r="536" spans="1:22">
      <c r="A536" s="87" t="s">
        <v>17</v>
      </c>
      <c r="B536" s="118" t="s">
        <v>3416</v>
      </c>
      <c r="C536" s="116" t="s">
        <v>1862</v>
      </c>
      <c r="D536" s="103" t="s">
        <v>3416</v>
      </c>
      <c r="E536" s="88">
        <v>289.3</v>
      </c>
      <c r="F536" s="116" t="s">
        <v>1018</v>
      </c>
      <c r="G536" s="85" t="s">
        <v>3311</v>
      </c>
      <c r="H536" s="86">
        <v>12</v>
      </c>
      <c r="I536" s="124"/>
      <c r="J536" s="108" t="s">
        <v>4254</v>
      </c>
      <c r="K536" s="114" t="s">
        <v>3880</v>
      </c>
      <c r="L536" s="89" t="s">
        <v>3881</v>
      </c>
      <c r="M536" s="89" t="s">
        <v>18</v>
      </c>
      <c r="N536" s="114">
        <v>33395</v>
      </c>
      <c r="O536" s="102" t="s">
        <v>3882</v>
      </c>
      <c r="P536" s="114" t="s">
        <v>3883</v>
      </c>
      <c r="Q536" s="115" t="s">
        <v>3884</v>
      </c>
      <c r="R536" s="114" t="s">
        <v>18</v>
      </c>
      <c r="S536" s="87">
        <v>40161513</v>
      </c>
      <c r="T536" s="122" t="s">
        <v>5618</v>
      </c>
      <c r="U536" s="121" t="s">
        <v>5619</v>
      </c>
      <c r="V536" s="123">
        <v>0.47454545454545455</v>
      </c>
    </row>
    <row r="537" spans="1:22">
      <c r="A537" s="87" t="s">
        <v>17</v>
      </c>
      <c r="B537" s="118" t="s">
        <v>1946</v>
      </c>
      <c r="C537" s="116" t="s">
        <v>1862</v>
      </c>
      <c r="D537" s="103" t="s">
        <v>2143</v>
      </c>
      <c r="E537" s="88">
        <v>378.33</v>
      </c>
      <c r="F537" s="116" t="s">
        <v>1018</v>
      </c>
      <c r="G537" s="83"/>
      <c r="H537" s="86">
        <v>12</v>
      </c>
      <c r="I537" s="99"/>
      <c r="J537" s="98" t="s">
        <v>3070</v>
      </c>
      <c r="K537" s="114" t="s">
        <v>2414</v>
      </c>
      <c r="L537" s="89" t="s">
        <v>18</v>
      </c>
      <c r="M537" s="89" t="s">
        <v>18</v>
      </c>
      <c r="N537" s="114">
        <v>33811</v>
      </c>
      <c r="O537" s="102" t="s">
        <v>18</v>
      </c>
      <c r="P537" s="114" t="s">
        <v>2757</v>
      </c>
      <c r="Q537" s="115" t="s">
        <v>2872</v>
      </c>
      <c r="R537" s="114" t="s">
        <v>18</v>
      </c>
      <c r="S537" s="87">
        <v>40161513</v>
      </c>
      <c r="T537" s="122" t="s">
        <v>5370</v>
      </c>
      <c r="U537" s="121" t="s">
        <v>5371</v>
      </c>
      <c r="V537" s="123">
        <v>0.73165200036287759</v>
      </c>
    </row>
    <row r="538" spans="1:22">
      <c r="A538" s="87" t="s">
        <v>17</v>
      </c>
      <c r="B538" s="118" t="s">
        <v>1971</v>
      </c>
      <c r="C538" s="116" t="s">
        <v>1862</v>
      </c>
      <c r="D538" s="103" t="s">
        <v>2168</v>
      </c>
      <c r="E538" s="88">
        <v>119.21</v>
      </c>
      <c r="F538" s="116" t="s">
        <v>1018</v>
      </c>
      <c r="G538" s="83"/>
      <c r="H538" s="86">
        <v>12</v>
      </c>
      <c r="I538" s="99"/>
      <c r="J538" s="98" t="s">
        <v>3155</v>
      </c>
      <c r="K538" s="114" t="s">
        <v>3295</v>
      </c>
      <c r="L538" s="89" t="s">
        <v>2511</v>
      </c>
      <c r="M538" s="89" t="s">
        <v>18</v>
      </c>
      <c r="N538" s="114">
        <v>33166</v>
      </c>
      <c r="O538" s="102" t="s">
        <v>2616</v>
      </c>
      <c r="P538" s="114" t="s">
        <v>4433</v>
      </c>
      <c r="Q538" s="115" t="s">
        <v>2882</v>
      </c>
      <c r="R538" s="114" t="s">
        <v>4440</v>
      </c>
      <c r="S538" s="87">
        <v>40161513</v>
      </c>
      <c r="T538" s="122" t="s">
        <v>5372</v>
      </c>
      <c r="U538" s="121" t="s">
        <v>5373</v>
      </c>
      <c r="V538" s="123">
        <v>0.26399346820284858</v>
      </c>
    </row>
    <row r="539" spans="1:22">
      <c r="A539" s="87" t="s">
        <v>17</v>
      </c>
      <c r="B539" s="118" t="s">
        <v>3415</v>
      </c>
      <c r="C539" s="116" t="s">
        <v>1862</v>
      </c>
      <c r="D539" s="103" t="s">
        <v>3415</v>
      </c>
      <c r="E539" s="88">
        <v>140.52000000000001</v>
      </c>
      <c r="F539" s="116" t="s">
        <v>1018</v>
      </c>
      <c r="G539" s="85" t="s">
        <v>3311</v>
      </c>
      <c r="H539" s="86">
        <v>12</v>
      </c>
      <c r="I539" s="124"/>
      <c r="J539" s="108" t="s">
        <v>4253</v>
      </c>
      <c r="K539" s="114">
        <v>2233092</v>
      </c>
      <c r="L539" s="89" t="s">
        <v>18</v>
      </c>
      <c r="M539" s="89" t="s">
        <v>18</v>
      </c>
      <c r="N539" s="114">
        <v>33034</v>
      </c>
      <c r="O539" s="102" t="s">
        <v>18</v>
      </c>
      <c r="P539" s="114" t="s">
        <v>3879</v>
      </c>
      <c r="Q539" s="115" t="s">
        <v>18</v>
      </c>
      <c r="R539" s="114" t="s">
        <v>18</v>
      </c>
      <c r="S539" s="87">
        <v>40161513</v>
      </c>
      <c r="T539" s="122" t="s">
        <v>5620</v>
      </c>
      <c r="U539" s="121" t="s">
        <v>5621</v>
      </c>
      <c r="V539" s="123">
        <v>4.2272727272727274E-2</v>
      </c>
    </row>
    <row r="540" spans="1:22">
      <c r="A540" s="87" t="s">
        <v>17</v>
      </c>
      <c r="B540" s="118" t="s">
        <v>3414</v>
      </c>
      <c r="C540" s="116" t="s">
        <v>1862</v>
      </c>
      <c r="D540" s="103" t="s">
        <v>3414</v>
      </c>
      <c r="E540" s="88">
        <v>202.29</v>
      </c>
      <c r="F540" s="116" t="s">
        <v>1018</v>
      </c>
      <c r="G540" s="85"/>
      <c r="H540" s="86">
        <v>12</v>
      </c>
      <c r="I540" s="124"/>
      <c r="J540" s="108" t="s">
        <v>4252</v>
      </c>
      <c r="K540" s="114">
        <v>25313811</v>
      </c>
      <c r="L540" s="89" t="s">
        <v>18</v>
      </c>
      <c r="M540" s="114" t="s">
        <v>3874</v>
      </c>
      <c r="N540" s="114">
        <v>33553</v>
      </c>
      <c r="O540" s="102" t="s">
        <v>3875</v>
      </c>
      <c r="P540" s="114" t="s">
        <v>3876</v>
      </c>
      <c r="Q540" s="115" t="s">
        <v>3877</v>
      </c>
      <c r="R540" s="114" t="s">
        <v>3878</v>
      </c>
      <c r="S540" s="87">
        <v>40161513</v>
      </c>
      <c r="T540" s="122" t="s">
        <v>5624</v>
      </c>
      <c r="U540" s="121" t="s">
        <v>5625</v>
      </c>
      <c r="V540" s="123">
        <v>0.22954545454545452</v>
      </c>
    </row>
    <row r="541" spans="1:22">
      <c r="A541" s="87" t="s">
        <v>17</v>
      </c>
      <c r="B541" s="118" t="s">
        <v>1945</v>
      </c>
      <c r="C541" s="116" t="s">
        <v>1862</v>
      </c>
      <c r="D541" s="103" t="s">
        <v>2142</v>
      </c>
      <c r="E541" s="88">
        <v>241.62</v>
      </c>
      <c r="F541" s="116" t="s">
        <v>1018</v>
      </c>
      <c r="G541" s="83"/>
      <c r="H541" s="86">
        <v>12</v>
      </c>
      <c r="I541" s="99"/>
      <c r="J541" s="98" t="s">
        <v>3071</v>
      </c>
      <c r="K541" s="114" t="s">
        <v>2413</v>
      </c>
      <c r="L541" s="89" t="s">
        <v>18</v>
      </c>
      <c r="M541" s="114" t="s">
        <v>2506</v>
      </c>
      <c r="N541" s="114">
        <v>33500</v>
      </c>
      <c r="O541" s="102" t="s">
        <v>2611</v>
      </c>
      <c r="P541" s="114" t="s">
        <v>5961</v>
      </c>
      <c r="Q541" s="115" t="s">
        <v>2871</v>
      </c>
      <c r="R541" s="114" t="s">
        <v>2960</v>
      </c>
      <c r="S541" s="87">
        <v>40161513</v>
      </c>
      <c r="T541" s="122" t="s">
        <v>5378</v>
      </c>
      <c r="U541" s="121" t="s">
        <v>5379</v>
      </c>
      <c r="V541" s="123">
        <v>0.29846684205751611</v>
      </c>
    </row>
    <row r="542" spans="1:22">
      <c r="A542" s="87" t="s">
        <v>17</v>
      </c>
      <c r="B542" s="118" t="s">
        <v>3413</v>
      </c>
      <c r="C542" s="116" t="s">
        <v>1862</v>
      </c>
      <c r="D542" s="103" t="s">
        <v>3413</v>
      </c>
      <c r="E542" s="88">
        <v>234.77</v>
      </c>
      <c r="F542" s="116" t="s">
        <v>1018</v>
      </c>
      <c r="G542" s="85" t="s">
        <v>3311</v>
      </c>
      <c r="H542" s="86">
        <v>12</v>
      </c>
      <c r="I542" s="124"/>
      <c r="J542" s="108" t="s">
        <v>4619</v>
      </c>
      <c r="K542" s="114">
        <v>25313809</v>
      </c>
      <c r="L542" s="89" t="s">
        <v>3870</v>
      </c>
      <c r="M542" s="89" t="s">
        <v>18</v>
      </c>
      <c r="N542" s="114">
        <v>33639</v>
      </c>
      <c r="O542" s="102" t="s">
        <v>3871</v>
      </c>
      <c r="P542" s="114" t="s">
        <v>3872</v>
      </c>
      <c r="Q542" s="115" t="s">
        <v>3866</v>
      </c>
      <c r="R542" s="114" t="s">
        <v>3873</v>
      </c>
      <c r="S542" s="87">
        <v>40161513</v>
      </c>
      <c r="T542" s="122" t="s">
        <v>5626</v>
      </c>
      <c r="U542" s="121" t="s">
        <v>5627</v>
      </c>
      <c r="V542" s="123">
        <v>0.29181818181818181</v>
      </c>
    </row>
    <row r="543" spans="1:22">
      <c r="A543" s="87" t="s">
        <v>17</v>
      </c>
      <c r="B543" s="118" t="s">
        <v>3412</v>
      </c>
      <c r="C543" s="116" t="s">
        <v>1862</v>
      </c>
      <c r="D543" s="103" t="s">
        <v>3412</v>
      </c>
      <c r="E543" s="88">
        <v>276.87</v>
      </c>
      <c r="F543" s="116" t="s">
        <v>1018</v>
      </c>
      <c r="G543" s="85"/>
      <c r="H543" s="86">
        <v>12</v>
      </c>
      <c r="I543" s="124"/>
      <c r="J543" s="108" t="s">
        <v>4251</v>
      </c>
      <c r="K543" s="114" t="s">
        <v>3868</v>
      </c>
      <c r="L543" s="89" t="s">
        <v>18</v>
      </c>
      <c r="M543" s="89" t="s">
        <v>18</v>
      </c>
      <c r="N543" s="114">
        <v>33653</v>
      </c>
      <c r="O543" s="102" t="s">
        <v>18</v>
      </c>
      <c r="P543" s="114" t="s">
        <v>3869</v>
      </c>
      <c r="Q543" s="115" t="s">
        <v>18</v>
      </c>
      <c r="R543" s="114" t="s">
        <v>18</v>
      </c>
      <c r="S543" s="87">
        <v>40161513</v>
      </c>
      <c r="T543" s="122" t="s">
        <v>5628</v>
      </c>
      <c r="U543" s="121" t="s">
        <v>5629</v>
      </c>
      <c r="V543" s="123">
        <v>0.29545454545454541</v>
      </c>
    </row>
    <row r="544" spans="1:22">
      <c r="A544" s="87" t="s">
        <v>17</v>
      </c>
      <c r="B544" s="118" t="s">
        <v>654</v>
      </c>
      <c r="C544" s="116" t="s">
        <v>1861</v>
      </c>
      <c r="D544" s="116" t="s">
        <v>908</v>
      </c>
      <c r="E544" s="88">
        <v>362.44</v>
      </c>
      <c r="F544" s="116" t="s">
        <v>1018</v>
      </c>
      <c r="G544" s="83"/>
      <c r="H544" s="86">
        <v>12</v>
      </c>
      <c r="I544" s="99"/>
      <c r="J544" s="98" t="s">
        <v>3193</v>
      </c>
      <c r="K544" s="89" t="s">
        <v>1758</v>
      </c>
      <c r="L544" s="89" t="s">
        <v>18</v>
      </c>
      <c r="M544" s="89" t="s">
        <v>1211</v>
      </c>
      <c r="N544" s="89">
        <v>33559</v>
      </c>
      <c r="O544" s="102" t="s">
        <v>4603</v>
      </c>
      <c r="P544" s="114" t="s">
        <v>1581</v>
      </c>
      <c r="Q544" s="115" t="s">
        <v>1337</v>
      </c>
      <c r="R544" s="89" t="s">
        <v>1456</v>
      </c>
      <c r="S544" s="87">
        <v>40161513</v>
      </c>
      <c r="T544" s="122" t="s">
        <v>5384</v>
      </c>
      <c r="U544" s="121" t="s">
        <v>5385</v>
      </c>
      <c r="V544" s="123">
        <v>0.26626145332486617</v>
      </c>
    </row>
    <row r="545" spans="1:22">
      <c r="A545" s="87" t="s">
        <v>17</v>
      </c>
      <c r="B545" s="118" t="s">
        <v>3411</v>
      </c>
      <c r="C545" s="116" t="s">
        <v>1862</v>
      </c>
      <c r="D545" s="103" t="s">
        <v>3411</v>
      </c>
      <c r="E545" s="88">
        <v>275.38</v>
      </c>
      <c r="F545" s="116" t="s">
        <v>1018</v>
      </c>
      <c r="G545" s="85"/>
      <c r="H545" s="86">
        <v>12</v>
      </c>
      <c r="I545" s="124"/>
      <c r="J545" s="108" t="s">
        <v>4250</v>
      </c>
      <c r="K545" s="114" t="s">
        <v>3862</v>
      </c>
      <c r="L545" s="89" t="s">
        <v>3863</v>
      </c>
      <c r="M545" s="89" t="s">
        <v>18</v>
      </c>
      <c r="N545" s="114">
        <v>33502</v>
      </c>
      <c r="O545" s="102" t="s">
        <v>3864</v>
      </c>
      <c r="P545" s="114" t="s">
        <v>3865</v>
      </c>
      <c r="Q545" s="115" t="s">
        <v>3866</v>
      </c>
      <c r="R545" s="114" t="s">
        <v>3867</v>
      </c>
      <c r="S545" s="87">
        <v>40161513</v>
      </c>
      <c r="T545" s="122" t="s">
        <v>5630</v>
      </c>
      <c r="U545" s="121" t="s">
        <v>5631</v>
      </c>
      <c r="V545" s="123">
        <v>0.29681818181818181</v>
      </c>
    </row>
    <row r="546" spans="1:22">
      <c r="A546" s="87" t="s">
        <v>17</v>
      </c>
      <c r="B546" s="118" t="s">
        <v>639</v>
      </c>
      <c r="C546" s="116" t="s">
        <v>1860</v>
      </c>
      <c r="D546" s="116" t="s">
        <v>893</v>
      </c>
      <c r="E546" s="88">
        <v>239.48</v>
      </c>
      <c r="F546" s="116" t="s">
        <v>1018</v>
      </c>
      <c r="G546" s="83"/>
      <c r="H546" s="86">
        <v>12</v>
      </c>
      <c r="I546" s="99"/>
      <c r="J546" s="98" t="s">
        <v>3194</v>
      </c>
      <c r="K546" s="89" t="s">
        <v>6094</v>
      </c>
      <c r="L546" s="89" t="s">
        <v>475</v>
      </c>
      <c r="M546" s="89" t="s">
        <v>18</v>
      </c>
      <c r="N546" s="89">
        <v>33319</v>
      </c>
      <c r="O546" s="102" t="s">
        <v>4604</v>
      </c>
      <c r="P546" s="114" t="s">
        <v>476</v>
      </c>
      <c r="Q546" s="115" t="s">
        <v>477</v>
      </c>
      <c r="R546" s="89" t="s">
        <v>478</v>
      </c>
      <c r="S546" s="87">
        <v>40161513</v>
      </c>
      <c r="T546" s="122" t="s">
        <v>5388</v>
      </c>
      <c r="U546" s="121" t="s">
        <v>5389</v>
      </c>
      <c r="V546" s="123">
        <v>0.29257008074027036</v>
      </c>
    </row>
    <row r="547" spans="1:22">
      <c r="A547" s="87" t="s">
        <v>17</v>
      </c>
      <c r="B547" s="118" t="s">
        <v>622</v>
      </c>
      <c r="C547" s="116" t="s">
        <v>1861</v>
      </c>
      <c r="D547" s="116" t="s">
        <v>878</v>
      </c>
      <c r="E547" s="88">
        <v>127.1</v>
      </c>
      <c r="F547" s="116" t="s">
        <v>1018</v>
      </c>
      <c r="G547" s="83"/>
      <c r="H547" s="86">
        <v>12</v>
      </c>
      <c r="I547" s="99"/>
      <c r="J547" s="98" t="s">
        <v>3156</v>
      </c>
      <c r="K547" s="89">
        <v>4495780</v>
      </c>
      <c r="L547" s="89" t="s">
        <v>18</v>
      </c>
      <c r="M547" s="89" t="s">
        <v>1201</v>
      </c>
      <c r="N547" s="102">
        <v>33227</v>
      </c>
      <c r="O547" s="102" t="s">
        <v>18</v>
      </c>
      <c r="P547" s="114" t="s">
        <v>1572</v>
      </c>
      <c r="Q547" s="115" t="s">
        <v>1328</v>
      </c>
      <c r="R547" s="89" t="s">
        <v>1447</v>
      </c>
      <c r="S547" s="87">
        <v>40161513</v>
      </c>
      <c r="T547" s="122" t="s">
        <v>5390</v>
      </c>
      <c r="U547" s="121" t="s">
        <v>5391</v>
      </c>
      <c r="V547" s="123">
        <v>0.2349632586410233</v>
      </c>
    </row>
    <row r="548" spans="1:22">
      <c r="A548" s="87" t="s">
        <v>17</v>
      </c>
      <c r="B548" s="118" t="s">
        <v>519</v>
      </c>
      <c r="C548" s="116" t="s">
        <v>1860</v>
      </c>
      <c r="D548" s="116" t="s">
        <v>782</v>
      </c>
      <c r="E548" s="88">
        <v>99.69</v>
      </c>
      <c r="F548" s="116" t="s">
        <v>1018</v>
      </c>
      <c r="G548" s="83"/>
      <c r="H548" s="86">
        <v>12</v>
      </c>
      <c r="I548" s="99"/>
      <c r="J548" s="98" t="s">
        <v>3157</v>
      </c>
      <c r="K548" s="89" t="s">
        <v>1701</v>
      </c>
      <c r="L548" s="89" t="s">
        <v>1815</v>
      </c>
      <c r="M548" s="89" t="s">
        <v>1144</v>
      </c>
      <c r="N548" s="89">
        <v>33477</v>
      </c>
      <c r="O548" s="102" t="s">
        <v>4605</v>
      </c>
      <c r="P548" s="114" t="s">
        <v>1517</v>
      </c>
      <c r="Q548" s="115" t="s">
        <v>1274</v>
      </c>
      <c r="R548" s="89" t="s">
        <v>1391</v>
      </c>
      <c r="S548" s="87">
        <v>40161513</v>
      </c>
      <c r="T548" s="122" t="s">
        <v>5392</v>
      </c>
      <c r="U548" s="121" t="s">
        <v>5393</v>
      </c>
      <c r="V548" s="123">
        <v>0.19731470561553116</v>
      </c>
    </row>
    <row r="549" spans="1:22">
      <c r="A549" s="87" t="s">
        <v>17</v>
      </c>
      <c r="B549" s="118" t="s">
        <v>542</v>
      </c>
      <c r="C549" s="116" t="s">
        <v>1860</v>
      </c>
      <c r="D549" s="116" t="s">
        <v>803</v>
      </c>
      <c r="E549" s="88">
        <v>92.86</v>
      </c>
      <c r="F549" s="116" t="s">
        <v>1018</v>
      </c>
      <c r="G549" s="83"/>
      <c r="H549" s="86">
        <v>12</v>
      </c>
      <c r="I549" s="99"/>
      <c r="J549" s="98" t="s">
        <v>3158</v>
      </c>
      <c r="K549" s="89" t="s">
        <v>480</v>
      </c>
      <c r="L549" s="89" t="s">
        <v>479</v>
      </c>
      <c r="M549" s="89" t="s">
        <v>18</v>
      </c>
      <c r="N549" s="89">
        <v>33023</v>
      </c>
      <c r="O549" s="102" t="s">
        <v>481</v>
      </c>
      <c r="P549" s="114" t="s">
        <v>482</v>
      </c>
      <c r="Q549" s="115" t="s">
        <v>483</v>
      </c>
      <c r="R549" s="89" t="s">
        <v>484</v>
      </c>
      <c r="S549" s="87">
        <v>40161513</v>
      </c>
      <c r="T549" s="122" t="s">
        <v>5394</v>
      </c>
      <c r="U549" s="121" t="s">
        <v>5395</v>
      </c>
      <c r="V549" s="123">
        <v>0.20820103420121563</v>
      </c>
    </row>
    <row r="550" spans="1:22">
      <c r="A550" s="87" t="s">
        <v>17</v>
      </c>
      <c r="B550" s="118" t="s">
        <v>1944</v>
      </c>
      <c r="C550" s="116" t="s">
        <v>1862</v>
      </c>
      <c r="D550" s="103" t="s">
        <v>2141</v>
      </c>
      <c r="E550" s="88">
        <v>1009.36</v>
      </c>
      <c r="F550" s="116" t="s">
        <v>1018</v>
      </c>
      <c r="G550" s="83"/>
      <c r="H550" s="86">
        <v>12</v>
      </c>
      <c r="I550" s="99"/>
      <c r="J550" s="98" t="s">
        <v>2317</v>
      </c>
      <c r="K550" s="114" t="s">
        <v>2412</v>
      </c>
      <c r="L550" s="89" t="s">
        <v>18</v>
      </c>
      <c r="M550" s="89" t="s">
        <v>18</v>
      </c>
      <c r="N550" s="114">
        <v>33255</v>
      </c>
      <c r="O550" s="102" t="s">
        <v>18</v>
      </c>
      <c r="P550" s="114" t="s">
        <v>2756</v>
      </c>
      <c r="Q550" s="115" t="s">
        <v>18</v>
      </c>
      <c r="R550" s="114" t="s">
        <v>18</v>
      </c>
      <c r="S550" s="87">
        <v>40161513</v>
      </c>
      <c r="T550" s="122" t="s">
        <v>5396</v>
      </c>
      <c r="U550" s="121" t="s">
        <v>5397</v>
      </c>
      <c r="V550" s="123">
        <v>0.22679851220175995</v>
      </c>
    </row>
    <row r="551" spans="1:22">
      <c r="A551" s="87" t="s">
        <v>17</v>
      </c>
      <c r="B551" s="118" t="s">
        <v>525</v>
      </c>
      <c r="C551" s="116" t="s">
        <v>1860</v>
      </c>
      <c r="D551" s="116" t="s">
        <v>788</v>
      </c>
      <c r="E551" s="88">
        <v>95.5</v>
      </c>
      <c r="F551" s="116" t="s">
        <v>1018</v>
      </c>
      <c r="G551" s="83"/>
      <c r="H551" s="86">
        <v>12</v>
      </c>
      <c r="I551" s="99"/>
      <c r="J551" s="98" t="s">
        <v>3183</v>
      </c>
      <c r="K551" s="89">
        <v>25055046</v>
      </c>
      <c r="L551" s="89" t="s">
        <v>470</v>
      </c>
      <c r="M551" s="89" t="s">
        <v>18</v>
      </c>
      <c r="N551" s="89">
        <v>33481</v>
      </c>
      <c r="O551" s="102" t="s">
        <v>4606</v>
      </c>
      <c r="P551" s="114" t="s">
        <v>471</v>
      </c>
      <c r="Q551" s="115" t="s">
        <v>472</v>
      </c>
      <c r="R551" s="89" t="s">
        <v>473</v>
      </c>
      <c r="S551" s="87">
        <v>40161513</v>
      </c>
      <c r="T551" s="122" t="s">
        <v>5398</v>
      </c>
      <c r="U551" s="121" t="s">
        <v>5399</v>
      </c>
      <c r="V551" s="123">
        <v>0.159666152590039</v>
      </c>
    </row>
    <row r="552" spans="1:22">
      <c r="A552" s="87" t="s">
        <v>17</v>
      </c>
      <c r="B552" s="118" t="s">
        <v>3410</v>
      </c>
      <c r="C552" s="116" t="s">
        <v>1862</v>
      </c>
      <c r="D552" s="103" t="s">
        <v>3410</v>
      </c>
      <c r="E552" s="88">
        <v>110.69</v>
      </c>
      <c r="F552" s="116" t="s">
        <v>1018</v>
      </c>
      <c r="G552" s="85"/>
      <c r="H552" s="86">
        <v>12</v>
      </c>
      <c r="I552" s="124"/>
      <c r="J552" s="108" t="s">
        <v>4249</v>
      </c>
      <c r="K552" s="114">
        <v>4186209</v>
      </c>
      <c r="L552" s="89" t="s">
        <v>18</v>
      </c>
      <c r="M552" s="89" t="s">
        <v>18</v>
      </c>
      <c r="N552" s="114">
        <v>33095</v>
      </c>
      <c r="O552" s="102" t="s">
        <v>18</v>
      </c>
      <c r="P552" s="114" t="s">
        <v>3861</v>
      </c>
      <c r="Q552" s="115" t="s">
        <v>3857</v>
      </c>
      <c r="R552" s="114" t="s">
        <v>3858</v>
      </c>
      <c r="S552" s="87">
        <v>40161513</v>
      </c>
      <c r="T552" s="122" t="s">
        <v>5632</v>
      </c>
      <c r="U552" s="121" t="s">
        <v>5633</v>
      </c>
      <c r="V552" s="123">
        <v>7.1818181818181809E-2</v>
      </c>
    </row>
    <row r="553" spans="1:22">
      <c r="A553" s="87" t="s">
        <v>17</v>
      </c>
      <c r="B553" s="118" t="s">
        <v>1969</v>
      </c>
      <c r="C553" s="116" t="s">
        <v>1862</v>
      </c>
      <c r="D553" s="103" t="s">
        <v>2166</v>
      </c>
      <c r="E553" s="88">
        <v>1058.9100000000001</v>
      </c>
      <c r="F553" s="116" t="s">
        <v>1018</v>
      </c>
      <c r="G553" s="85"/>
      <c r="H553" s="86">
        <v>12</v>
      </c>
      <c r="I553" s="99"/>
      <c r="J553" s="98" t="s">
        <v>3090</v>
      </c>
      <c r="K553" s="114">
        <v>23304096</v>
      </c>
      <c r="L553" s="89" t="s">
        <v>3296</v>
      </c>
      <c r="M553" s="89" t="s">
        <v>18</v>
      </c>
      <c r="N553" s="114" t="s">
        <v>2559</v>
      </c>
      <c r="O553" s="102" t="s">
        <v>2615</v>
      </c>
      <c r="P553" s="114" t="s">
        <v>2770</v>
      </c>
      <c r="Q553" s="115" t="s">
        <v>18</v>
      </c>
      <c r="R553" s="114" t="s">
        <v>18</v>
      </c>
      <c r="S553" s="87">
        <v>40161513</v>
      </c>
      <c r="T553" s="122" t="s">
        <v>5207</v>
      </c>
      <c r="U553" s="121">
        <v>10076333138793</v>
      </c>
      <c r="V553" s="123">
        <v>0.23314887054340924</v>
      </c>
    </row>
    <row r="554" spans="1:22">
      <c r="A554" s="87" t="s">
        <v>17</v>
      </c>
      <c r="B554" s="118" t="s">
        <v>539</v>
      </c>
      <c r="C554" s="116" t="s">
        <v>1860</v>
      </c>
      <c r="D554" s="116" t="s">
        <v>800</v>
      </c>
      <c r="E554" s="88">
        <v>35.75</v>
      </c>
      <c r="F554" s="116" t="s">
        <v>1018</v>
      </c>
      <c r="G554" s="83"/>
      <c r="H554" s="86">
        <v>12</v>
      </c>
      <c r="I554" s="99"/>
      <c r="J554" s="98" t="s">
        <v>3262</v>
      </c>
      <c r="K554" s="89">
        <v>25055223</v>
      </c>
      <c r="L554" s="89" t="s">
        <v>1153</v>
      </c>
      <c r="M554" s="89" t="s">
        <v>1153</v>
      </c>
      <c r="N554" s="89">
        <v>33001</v>
      </c>
      <c r="O554" s="102" t="s">
        <v>4607</v>
      </c>
      <c r="P554" s="114" t="s">
        <v>5963</v>
      </c>
      <c r="Q554" s="115" t="s">
        <v>1284</v>
      </c>
      <c r="R554" s="89" t="s">
        <v>1401</v>
      </c>
      <c r="S554" s="87">
        <v>40161513</v>
      </c>
      <c r="T554" s="122" t="s">
        <v>5406</v>
      </c>
      <c r="U554" s="121" t="s">
        <v>5407</v>
      </c>
      <c r="V554" s="123">
        <v>9.706976322235325E-2</v>
      </c>
    </row>
    <row r="555" spans="1:22">
      <c r="A555" s="87" t="s">
        <v>17</v>
      </c>
      <c r="B555" s="118" t="s">
        <v>1968</v>
      </c>
      <c r="C555" s="116" t="s">
        <v>1862</v>
      </c>
      <c r="D555" s="103" t="s">
        <v>2165</v>
      </c>
      <c r="E555" s="88">
        <v>121.99</v>
      </c>
      <c r="F555" s="116" t="s">
        <v>1018</v>
      </c>
      <c r="G555" s="85" t="s">
        <v>3311</v>
      </c>
      <c r="H555" s="86">
        <v>12</v>
      </c>
      <c r="I555" s="99"/>
      <c r="J555" s="98" t="s">
        <v>3238</v>
      </c>
      <c r="K555" s="114" t="s">
        <v>2424</v>
      </c>
      <c r="L555" s="89" t="s">
        <v>18</v>
      </c>
      <c r="M555" s="89" t="s">
        <v>18</v>
      </c>
      <c r="N555" s="114">
        <v>33040</v>
      </c>
      <c r="O555" s="102" t="s">
        <v>18</v>
      </c>
      <c r="P555" s="114" t="s">
        <v>2769</v>
      </c>
      <c r="Q555" s="115" t="s">
        <v>18</v>
      </c>
      <c r="R555" s="114" t="s">
        <v>2971</v>
      </c>
      <c r="S555" s="87">
        <v>40161513</v>
      </c>
      <c r="T555" s="122" t="s">
        <v>4905</v>
      </c>
      <c r="U555" s="121" t="s">
        <v>4906</v>
      </c>
      <c r="V555" s="123">
        <v>9.9791345368774376E-2</v>
      </c>
    </row>
    <row r="556" spans="1:22">
      <c r="A556" s="87" t="s">
        <v>17</v>
      </c>
      <c r="B556" s="118" t="s">
        <v>3409</v>
      </c>
      <c r="C556" s="116" t="s">
        <v>1862</v>
      </c>
      <c r="D556" s="103" t="s">
        <v>3409</v>
      </c>
      <c r="E556" s="88">
        <v>95.52</v>
      </c>
      <c r="F556" s="116" t="s">
        <v>1018</v>
      </c>
      <c r="G556" s="85" t="s">
        <v>3311</v>
      </c>
      <c r="H556" s="86">
        <v>12</v>
      </c>
      <c r="I556" s="124"/>
      <c r="J556" s="108" t="s">
        <v>4248</v>
      </c>
      <c r="K556" s="114">
        <v>1858554</v>
      </c>
      <c r="L556" s="89" t="s">
        <v>18</v>
      </c>
      <c r="M556" s="89" t="s">
        <v>18</v>
      </c>
      <c r="N556" s="114">
        <v>33271</v>
      </c>
      <c r="O556" s="102" t="s">
        <v>18</v>
      </c>
      <c r="P556" s="114" t="s">
        <v>3859</v>
      </c>
      <c r="Q556" s="115" t="s">
        <v>4482</v>
      </c>
      <c r="R556" s="114" t="s">
        <v>3860</v>
      </c>
      <c r="S556" s="87">
        <v>40161513</v>
      </c>
      <c r="T556" s="122" t="s">
        <v>5634</v>
      </c>
      <c r="U556" s="121" t="s">
        <v>5635</v>
      </c>
      <c r="V556" s="123">
        <v>6.1363636363636363E-2</v>
      </c>
    </row>
    <row r="557" spans="1:22">
      <c r="A557" s="87" t="s">
        <v>17</v>
      </c>
      <c r="B557" s="118" t="s">
        <v>1943</v>
      </c>
      <c r="C557" s="116" t="s">
        <v>1862</v>
      </c>
      <c r="D557" s="103" t="s">
        <v>2140</v>
      </c>
      <c r="E557" s="88">
        <v>177.34</v>
      </c>
      <c r="F557" s="116" t="s">
        <v>1018</v>
      </c>
      <c r="G557" s="85" t="s">
        <v>3311</v>
      </c>
      <c r="H557" s="86">
        <v>12</v>
      </c>
      <c r="I557" s="99"/>
      <c r="J557" s="98" t="s">
        <v>3072</v>
      </c>
      <c r="K557" s="114" t="s">
        <v>2411</v>
      </c>
      <c r="L557" s="89" t="s">
        <v>18</v>
      </c>
      <c r="M557" s="89" t="s">
        <v>18</v>
      </c>
      <c r="N557" s="114">
        <v>33019</v>
      </c>
      <c r="O557" s="102" t="s">
        <v>18</v>
      </c>
      <c r="P557" s="114" t="s">
        <v>2755</v>
      </c>
      <c r="Q557" s="115" t="s">
        <v>18</v>
      </c>
      <c r="R557" s="114" t="s">
        <v>2959</v>
      </c>
      <c r="S557" s="87">
        <v>40161513</v>
      </c>
      <c r="T557" s="122" t="s">
        <v>4910</v>
      </c>
      <c r="U557" s="121" t="s">
        <v>4911</v>
      </c>
      <c r="V557" s="123">
        <v>6.8039553660527982E-2</v>
      </c>
    </row>
    <row r="558" spans="1:22">
      <c r="A558" s="87" t="s">
        <v>17</v>
      </c>
      <c r="B558" s="118" t="s">
        <v>1967</v>
      </c>
      <c r="C558" s="116" t="s">
        <v>1862</v>
      </c>
      <c r="D558" s="103" t="s">
        <v>2164</v>
      </c>
      <c r="E558" s="88">
        <v>183.24</v>
      </c>
      <c r="F558" s="116" t="s">
        <v>1018</v>
      </c>
      <c r="G558" s="85"/>
      <c r="H558" s="86">
        <v>12</v>
      </c>
      <c r="I558" s="99"/>
      <c r="J558" s="98" t="s">
        <v>3073</v>
      </c>
      <c r="K558" s="114" t="s">
        <v>3297</v>
      </c>
      <c r="L558" s="89" t="s">
        <v>3298</v>
      </c>
      <c r="M558" s="89" t="s">
        <v>18</v>
      </c>
      <c r="N558" s="114">
        <v>33003</v>
      </c>
      <c r="O558" s="102" t="s">
        <v>2614</v>
      </c>
      <c r="P558" s="114" t="s">
        <v>2768</v>
      </c>
      <c r="Q558" s="115" t="s">
        <v>2881</v>
      </c>
      <c r="R558" s="114" t="s">
        <v>2970</v>
      </c>
      <c r="S558" s="87">
        <v>40161513</v>
      </c>
      <c r="T558" s="122" t="s">
        <v>5210</v>
      </c>
      <c r="U558" s="121" t="s">
        <v>5211</v>
      </c>
      <c r="V558" s="123">
        <v>0.12156400254014334</v>
      </c>
    </row>
    <row r="559" spans="1:22">
      <c r="A559" s="87" t="s">
        <v>17</v>
      </c>
      <c r="B559" s="118" t="s">
        <v>725</v>
      </c>
      <c r="C559" s="116" t="s">
        <v>1861</v>
      </c>
      <c r="D559" s="116" t="s">
        <v>977</v>
      </c>
      <c r="E559" s="88">
        <v>44.41</v>
      </c>
      <c r="F559" s="116" t="s">
        <v>1018</v>
      </c>
      <c r="G559" s="83"/>
      <c r="H559" s="86">
        <v>12</v>
      </c>
      <c r="I559" s="99"/>
      <c r="J559" s="98" t="s">
        <v>3159</v>
      </c>
      <c r="K559" s="89">
        <v>3870548</v>
      </c>
      <c r="L559" s="89" t="s">
        <v>18</v>
      </c>
      <c r="M559" s="89" t="s">
        <v>18</v>
      </c>
      <c r="N559" s="89">
        <v>33054</v>
      </c>
      <c r="O559" s="102" t="s">
        <v>18</v>
      </c>
      <c r="P559" s="114" t="s">
        <v>1642</v>
      </c>
      <c r="Q559" s="115" t="s">
        <v>1382</v>
      </c>
      <c r="R559" s="89" t="s">
        <v>1504</v>
      </c>
      <c r="S559" s="87">
        <v>40161513</v>
      </c>
      <c r="T559" s="122" t="s">
        <v>5415</v>
      </c>
      <c r="U559" s="121" t="s">
        <v>5416</v>
      </c>
      <c r="V559" s="123">
        <v>9.7976957271160292E-2</v>
      </c>
    </row>
    <row r="560" spans="1:22">
      <c r="A560" s="87" t="s">
        <v>17</v>
      </c>
      <c r="B560" s="118" t="s">
        <v>569</v>
      </c>
      <c r="C560" s="116" t="s">
        <v>1860</v>
      </c>
      <c r="D560" s="116" t="s">
        <v>828</v>
      </c>
      <c r="E560" s="88">
        <v>48.45</v>
      </c>
      <c r="F560" s="116" t="s">
        <v>1018</v>
      </c>
      <c r="G560" s="83"/>
      <c r="H560" s="86">
        <v>12</v>
      </c>
      <c r="I560" s="99"/>
      <c r="J560" s="98" t="s">
        <v>3160</v>
      </c>
      <c r="K560" s="89">
        <v>13321256492</v>
      </c>
      <c r="L560" s="89" t="s">
        <v>5984</v>
      </c>
      <c r="M560" s="89" t="s">
        <v>1170</v>
      </c>
      <c r="N560" s="89">
        <v>33002</v>
      </c>
      <c r="O560" s="102" t="s">
        <v>1846</v>
      </c>
      <c r="P560" s="114" t="s">
        <v>1541</v>
      </c>
      <c r="Q560" s="115" t="s">
        <v>1299</v>
      </c>
      <c r="R560" s="89" t="s">
        <v>1416</v>
      </c>
      <c r="S560" s="87">
        <v>40161513</v>
      </c>
      <c r="T560" s="122" t="s">
        <v>5417</v>
      </c>
      <c r="U560" s="121" t="s">
        <v>5418</v>
      </c>
      <c r="V560" s="123">
        <v>0.12247119658895038</v>
      </c>
    </row>
    <row r="561" spans="1:22">
      <c r="A561" s="87" t="s">
        <v>17</v>
      </c>
      <c r="B561" s="118" t="s">
        <v>1942</v>
      </c>
      <c r="C561" s="116" t="s">
        <v>1862</v>
      </c>
      <c r="D561" s="103" t="s">
        <v>2139</v>
      </c>
      <c r="E561" s="88">
        <v>85.48</v>
      </c>
      <c r="F561" s="116" t="s">
        <v>1018</v>
      </c>
      <c r="G561" s="85" t="s">
        <v>3311</v>
      </c>
      <c r="H561" s="86">
        <v>12</v>
      </c>
      <c r="I561" s="99"/>
      <c r="J561" s="98" t="s">
        <v>3074</v>
      </c>
      <c r="K561" s="114">
        <v>16900611004</v>
      </c>
      <c r="L561" s="89" t="s">
        <v>18</v>
      </c>
      <c r="M561" s="89" t="s">
        <v>18</v>
      </c>
      <c r="N561" s="114">
        <v>33067</v>
      </c>
      <c r="O561" s="102" t="s">
        <v>18</v>
      </c>
      <c r="P561" s="114" t="s">
        <v>2754</v>
      </c>
      <c r="Q561" s="115" t="s">
        <v>18</v>
      </c>
      <c r="R561" s="114" t="s">
        <v>18</v>
      </c>
      <c r="S561" s="87">
        <v>40161513</v>
      </c>
      <c r="T561" s="122" t="s">
        <v>5214</v>
      </c>
      <c r="U561" s="121" t="s">
        <v>5215</v>
      </c>
      <c r="V561" s="123">
        <v>5.4431642928422383E-2</v>
      </c>
    </row>
    <row r="562" spans="1:22">
      <c r="A562" s="87" t="s">
        <v>17</v>
      </c>
      <c r="B562" s="118" t="s">
        <v>1966</v>
      </c>
      <c r="C562" s="116" t="s">
        <v>1862</v>
      </c>
      <c r="D562" s="103" t="s">
        <v>2163</v>
      </c>
      <c r="E562" s="88">
        <v>73.930000000000007</v>
      </c>
      <c r="F562" s="116" t="s">
        <v>1018</v>
      </c>
      <c r="G562" s="85" t="s">
        <v>3311</v>
      </c>
      <c r="H562" s="86">
        <v>12</v>
      </c>
      <c r="I562" s="99"/>
      <c r="J562" s="98" t="s">
        <v>3075</v>
      </c>
      <c r="K562" s="114" t="s">
        <v>3299</v>
      </c>
      <c r="L562" s="89" t="s">
        <v>18</v>
      </c>
      <c r="M562" s="89" t="s">
        <v>3300</v>
      </c>
      <c r="N562" s="114">
        <v>33066</v>
      </c>
      <c r="O562" s="102" t="s">
        <v>18</v>
      </c>
      <c r="P562" s="114" t="s">
        <v>2767</v>
      </c>
      <c r="Q562" s="115" t="s">
        <v>2880</v>
      </c>
      <c r="R562" s="114" t="s">
        <v>2969</v>
      </c>
      <c r="S562" s="87">
        <v>40161513</v>
      </c>
      <c r="T562" s="122" t="s">
        <v>5218</v>
      </c>
      <c r="U562" s="121" t="s">
        <v>5219</v>
      </c>
      <c r="V562" s="123">
        <v>7.8018688197405414E-2</v>
      </c>
    </row>
    <row r="563" spans="1:22">
      <c r="A563" s="87" t="s">
        <v>17</v>
      </c>
      <c r="B563" s="118" t="s">
        <v>1965</v>
      </c>
      <c r="C563" s="116" t="s">
        <v>1862</v>
      </c>
      <c r="D563" s="103" t="s">
        <v>2162</v>
      </c>
      <c r="E563" s="88">
        <v>69.510000000000005</v>
      </c>
      <c r="F563" s="116" t="s">
        <v>1018</v>
      </c>
      <c r="G563" s="85"/>
      <c r="H563" s="86">
        <v>12</v>
      </c>
      <c r="I563" s="99"/>
      <c r="J563" s="98" t="s">
        <v>3239</v>
      </c>
      <c r="K563" s="114">
        <v>8983500890</v>
      </c>
      <c r="L563" s="89" t="s">
        <v>18</v>
      </c>
      <c r="M563" s="114" t="s">
        <v>2510</v>
      </c>
      <c r="N563" s="114">
        <v>33052</v>
      </c>
      <c r="O563" s="102" t="s">
        <v>18</v>
      </c>
      <c r="P563" s="114" t="s">
        <v>2766</v>
      </c>
      <c r="Q563" s="115" t="s">
        <v>2879</v>
      </c>
      <c r="R563" s="114" t="s">
        <v>2968</v>
      </c>
      <c r="S563" s="87">
        <v>40161513</v>
      </c>
      <c r="T563" s="122" t="s">
        <v>5228</v>
      </c>
      <c r="U563" s="121" t="s">
        <v>5229</v>
      </c>
      <c r="V563" s="123">
        <v>6.3503583416492787E-2</v>
      </c>
    </row>
    <row r="564" spans="1:22">
      <c r="A564" s="87" t="s">
        <v>17</v>
      </c>
      <c r="B564" s="118" t="s">
        <v>1964</v>
      </c>
      <c r="C564" s="116" t="s">
        <v>1862</v>
      </c>
      <c r="D564" s="103" t="s">
        <v>2161</v>
      </c>
      <c r="E564" s="88">
        <v>67.11</v>
      </c>
      <c r="F564" s="116" t="s">
        <v>1018</v>
      </c>
      <c r="G564" s="85" t="s">
        <v>3311</v>
      </c>
      <c r="H564" s="86">
        <v>12</v>
      </c>
      <c r="I564" s="99"/>
      <c r="J564" s="98" t="s">
        <v>3161</v>
      </c>
      <c r="K564" s="114">
        <v>5651802</v>
      </c>
      <c r="L564" s="89" t="s">
        <v>18</v>
      </c>
      <c r="M564" s="114" t="s">
        <v>2509</v>
      </c>
      <c r="N564" s="114">
        <v>33051</v>
      </c>
      <c r="O564" s="102" t="s">
        <v>18</v>
      </c>
      <c r="P564" s="114" t="s">
        <v>2765</v>
      </c>
      <c r="Q564" s="115" t="s">
        <v>2878</v>
      </c>
      <c r="R564" s="114" t="s">
        <v>2967</v>
      </c>
      <c r="S564" s="87">
        <v>40161513</v>
      </c>
      <c r="T564" s="122" t="s">
        <v>5244</v>
      </c>
      <c r="U564" s="121" t="s">
        <v>5245</v>
      </c>
      <c r="V564" s="123">
        <v>5.8967613172457585E-2</v>
      </c>
    </row>
    <row r="565" spans="1:22">
      <c r="A565" s="87" t="s">
        <v>17</v>
      </c>
      <c r="B565" s="118" t="s">
        <v>651</v>
      </c>
      <c r="C565" s="116" t="s">
        <v>1861</v>
      </c>
      <c r="D565" s="116" t="s">
        <v>905</v>
      </c>
      <c r="E565" s="88">
        <v>71.069999999999993</v>
      </c>
      <c r="F565" s="116" t="s">
        <v>1018</v>
      </c>
      <c r="G565" s="83"/>
      <c r="H565" s="86">
        <v>12</v>
      </c>
      <c r="I565" s="99"/>
      <c r="J565" s="98" t="s">
        <v>3162</v>
      </c>
      <c r="K565" s="89">
        <v>3193898</v>
      </c>
      <c r="L565" s="89" t="s">
        <v>18</v>
      </c>
      <c r="M565" s="89" t="s">
        <v>18</v>
      </c>
      <c r="N565" s="89">
        <v>33046</v>
      </c>
      <c r="O565" s="102" t="s">
        <v>4608</v>
      </c>
      <c r="P565" s="114" t="s">
        <v>1580</v>
      </c>
      <c r="Q565" s="115" t="s">
        <v>1336</v>
      </c>
      <c r="R565" s="89" t="s">
        <v>1455</v>
      </c>
      <c r="S565" s="87">
        <v>40161513</v>
      </c>
      <c r="T565" s="122" t="s">
        <v>5426</v>
      </c>
      <c r="U565" s="121" t="s">
        <v>5427</v>
      </c>
      <c r="V565" s="123">
        <v>6.8493150684931503E-2</v>
      </c>
    </row>
    <row r="566" spans="1:22">
      <c r="A566" s="87" t="s">
        <v>17</v>
      </c>
      <c r="B566" s="118" t="s">
        <v>1963</v>
      </c>
      <c r="C566" s="116" t="s">
        <v>1862</v>
      </c>
      <c r="D566" s="103" t="s">
        <v>2160</v>
      </c>
      <c r="E566" s="88">
        <v>63.57</v>
      </c>
      <c r="F566" s="116" t="s">
        <v>1018</v>
      </c>
      <c r="G566" s="85" t="s">
        <v>3311</v>
      </c>
      <c r="H566" s="86">
        <v>12</v>
      </c>
      <c r="I566" s="99"/>
      <c r="J566" s="98" t="s">
        <v>3240</v>
      </c>
      <c r="K566" s="114">
        <v>5650906</v>
      </c>
      <c r="L566" s="89" t="s">
        <v>18</v>
      </c>
      <c r="M566" s="89" t="s">
        <v>18</v>
      </c>
      <c r="N566" s="114">
        <v>33048</v>
      </c>
      <c r="O566" s="102" t="s">
        <v>18</v>
      </c>
      <c r="P566" s="114" t="s">
        <v>18</v>
      </c>
      <c r="Q566" s="115" t="s">
        <v>2877</v>
      </c>
      <c r="R566" s="114" t="s">
        <v>2966</v>
      </c>
      <c r="S566" s="87">
        <v>40161513</v>
      </c>
      <c r="T566" s="122" t="s">
        <v>5254</v>
      </c>
      <c r="U566" s="121" t="s">
        <v>5255</v>
      </c>
      <c r="V566" s="123">
        <v>5.4431642928422383E-2</v>
      </c>
    </row>
    <row r="567" spans="1:22">
      <c r="A567" s="87" t="s">
        <v>17</v>
      </c>
      <c r="B567" s="118" t="s">
        <v>1962</v>
      </c>
      <c r="C567" s="116" t="s">
        <v>1862</v>
      </c>
      <c r="D567" s="103" t="s">
        <v>2159</v>
      </c>
      <c r="E567" s="88">
        <v>64.67</v>
      </c>
      <c r="F567" s="116" t="s">
        <v>1018</v>
      </c>
      <c r="G567" s="85" t="s">
        <v>3311</v>
      </c>
      <c r="H567" s="86">
        <v>12</v>
      </c>
      <c r="I567" s="99"/>
      <c r="J567" s="98" t="s">
        <v>3241</v>
      </c>
      <c r="K567" s="114">
        <v>5651393</v>
      </c>
      <c r="L567" s="89" t="s">
        <v>18</v>
      </c>
      <c r="M567" s="89" t="s">
        <v>18</v>
      </c>
      <c r="N567" s="114">
        <v>33044</v>
      </c>
      <c r="O567" s="102" t="s">
        <v>18</v>
      </c>
      <c r="P567" s="114" t="s">
        <v>18</v>
      </c>
      <c r="Q567" s="115" t="s">
        <v>2876</v>
      </c>
      <c r="R567" s="114" t="s">
        <v>2965</v>
      </c>
      <c r="S567" s="87">
        <v>40161513</v>
      </c>
      <c r="T567" s="122" t="s">
        <v>5269</v>
      </c>
      <c r="U567" s="121" t="s">
        <v>5270</v>
      </c>
      <c r="V567" s="123">
        <v>5.8967613172457585E-2</v>
      </c>
    </row>
    <row r="568" spans="1:22">
      <c r="A568" s="87" t="s">
        <v>17</v>
      </c>
      <c r="B568" s="118" t="s">
        <v>712</v>
      </c>
      <c r="C568" s="116" t="s">
        <v>1861</v>
      </c>
      <c r="D568" s="116" t="s">
        <v>964</v>
      </c>
      <c r="E568" s="88">
        <v>91.1</v>
      </c>
      <c r="F568" s="116" t="s">
        <v>1018</v>
      </c>
      <c r="G568" s="83"/>
      <c r="H568" s="86">
        <v>12</v>
      </c>
      <c r="I568" s="99"/>
      <c r="J568" s="98" t="s">
        <v>3163</v>
      </c>
      <c r="K568" s="89" t="s">
        <v>1796</v>
      </c>
      <c r="L568" s="89" t="s">
        <v>18</v>
      </c>
      <c r="M568" s="89" t="s">
        <v>1244</v>
      </c>
      <c r="N568" s="89">
        <v>33081</v>
      </c>
      <c r="O568" s="102" t="s">
        <v>18</v>
      </c>
      <c r="P568" s="114" t="s">
        <v>1626</v>
      </c>
      <c r="Q568" s="115" t="s">
        <v>1371</v>
      </c>
      <c r="R568" s="89" t="s">
        <v>1492</v>
      </c>
      <c r="S568" s="87">
        <v>40161513</v>
      </c>
      <c r="T568" s="122" t="s">
        <v>5432</v>
      </c>
      <c r="U568" s="121" t="s">
        <v>5433</v>
      </c>
      <c r="V568" s="123">
        <v>6.3957180440896294E-2</v>
      </c>
    </row>
    <row r="569" spans="1:22">
      <c r="A569" s="87" t="s">
        <v>17</v>
      </c>
      <c r="B569" s="118" t="s">
        <v>1961</v>
      </c>
      <c r="C569" s="116" t="s">
        <v>1862</v>
      </c>
      <c r="D569" s="103" t="s">
        <v>2158</v>
      </c>
      <c r="E569" s="88">
        <v>135</v>
      </c>
      <c r="F569" s="116" t="s">
        <v>1018</v>
      </c>
      <c r="G569" s="85" t="s">
        <v>3311</v>
      </c>
      <c r="H569" s="86">
        <v>12</v>
      </c>
      <c r="I569" s="99"/>
      <c r="J569" s="98" t="s">
        <v>3164</v>
      </c>
      <c r="K569" s="114" t="s">
        <v>2423</v>
      </c>
      <c r="L569" s="89" t="s">
        <v>18</v>
      </c>
      <c r="M569" s="89" t="s">
        <v>18</v>
      </c>
      <c r="N569" s="114">
        <v>33049</v>
      </c>
      <c r="O569" s="102" t="s">
        <v>18</v>
      </c>
      <c r="P569" s="114" t="s">
        <v>2764</v>
      </c>
      <c r="Q569" s="115" t="s">
        <v>18</v>
      </c>
      <c r="R569" s="114" t="s">
        <v>2964</v>
      </c>
      <c r="S569" s="87">
        <v>40161513</v>
      </c>
      <c r="T569" s="122" t="s">
        <v>5271</v>
      </c>
      <c r="U569" s="121" t="s">
        <v>5272</v>
      </c>
      <c r="V569" s="123">
        <v>5.080286673319423E-2</v>
      </c>
    </row>
    <row r="570" spans="1:22">
      <c r="A570" s="87" t="s">
        <v>17</v>
      </c>
      <c r="B570" s="118" t="s">
        <v>1960</v>
      </c>
      <c r="C570" s="116" t="s">
        <v>1862</v>
      </c>
      <c r="D570" s="103" t="s">
        <v>2157</v>
      </c>
      <c r="E570" s="88">
        <v>108.52</v>
      </c>
      <c r="F570" s="116" t="s">
        <v>1018</v>
      </c>
      <c r="G570" s="85" t="s">
        <v>3311</v>
      </c>
      <c r="H570" s="86">
        <v>12</v>
      </c>
      <c r="I570" s="99"/>
      <c r="J570" s="98" t="s">
        <v>3165</v>
      </c>
      <c r="K570" s="114" t="s">
        <v>2422</v>
      </c>
      <c r="L570" s="89" t="s">
        <v>18</v>
      </c>
      <c r="M570" s="89" t="s">
        <v>18</v>
      </c>
      <c r="N570" s="114">
        <v>33027</v>
      </c>
      <c r="O570" s="102" t="s">
        <v>18</v>
      </c>
      <c r="P570" s="114" t="s">
        <v>4434</v>
      </c>
      <c r="Q570" s="115" t="s">
        <v>18</v>
      </c>
      <c r="R570" s="114" t="s">
        <v>2963</v>
      </c>
      <c r="S570" s="87">
        <v>40161513</v>
      </c>
      <c r="T570" s="122" t="s">
        <v>5280</v>
      </c>
      <c r="U570" s="121" t="s">
        <v>5281</v>
      </c>
      <c r="V570" s="123">
        <v>4.8081284586773104E-2</v>
      </c>
    </row>
    <row r="571" spans="1:22">
      <c r="A571" s="87" t="s">
        <v>17</v>
      </c>
      <c r="B571" s="118" t="s">
        <v>730</v>
      </c>
      <c r="C571" s="116" t="s">
        <v>1862</v>
      </c>
      <c r="D571" s="116" t="s">
        <v>982</v>
      </c>
      <c r="E571" s="88">
        <v>92.85</v>
      </c>
      <c r="F571" s="116" t="s">
        <v>1018</v>
      </c>
      <c r="G571" s="83"/>
      <c r="H571" s="86">
        <v>12</v>
      </c>
      <c r="I571" s="99"/>
      <c r="J571" s="98" t="s">
        <v>3242</v>
      </c>
      <c r="K571" s="89" t="s">
        <v>1788</v>
      </c>
      <c r="L571" s="89" t="s">
        <v>18</v>
      </c>
      <c r="M571" s="89" t="s">
        <v>18</v>
      </c>
      <c r="N571" s="89">
        <v>33050</v>
      </c>
      <c r="O571" s="102" t="s">
        <v>18</v>
      </c>
      <c r="P571" s="114" t="s">
        <v>1641</v>
      </c>
      <c r="Q571" s="115" t="s">
        <v>1381</v>
      </c>
      <c r="R571" s="89" t="s">
        <v>1503</v>
      </c>
      <c r="S571" s="87">
        <v>40161513</v>
      </c>
      <c r="T571" s="122" t="s">
        <v>5438</v>
      </c>
      <c r="U571" s="121" t="s">
        <v>5439</v>
      </c>
      <c r="V571" s="123">
        <v>0.11476004717409054</v>
      </c>
    </row>
    <row r="572" spans="1:22">
      <c r="A572" s="87" t="s">
        <v>17</v>
      </c>
      <c r="B572" s="118" t="s">
        <v>1959</v>
      </c>
      <c r="C572" s="116" t="s">
        <v>1862</v>
      </c>
      <c r="D572" s="103" t="s">
        <v>2156</v>
      </c>
      <c r="E572" s="88">
        <v>171.28</v>
      </c>
      <c r="F572" s="116" t="s">
        <v>1018</v>
      </c>
      <c r="G572" s="85" t="s">
        <v>3311</v>
      </c>
      <c r="H572" s="86">
        <v>12</v>
      </c>
      <c r="I572" s="99"/>
      <c r="J572" s="98" t="s">
        <v>3076</v>
      </c>
      <c r="K572" s="114" t="s">
        <v>2421</v>
      </c>
      <c r="L572" s="89" t="s">
        <v>18</v>
      </c>
      <c r="M572" s="89" t="s">
        <v>18</v>
      </c>
      <c r="N572" s="114">
        <v>33045</v>
      </c>
      <c r="O572" s="102" t="s">
        <v>18</v>
      </c>
      <c r="P572" s="114" t="s">
        <v>2763</v>
      </c>
      <c r="Q572" s="115" t="s">
        <v>18</v>
      </c>
      <c r="R572" s="114" t="s">
        <v>18</v>
      </c>
      <c r="S572" s="87">
        <v>40161513</v>
      </c>
      <c r="T572" s="122" t="s">
        <v>5292</v>
      </c>
      <c r="U572" s="121" t="s">
        <v>5293</v>
      </c>
      <c r="V572" s="123">
        <v>7.3029120928966698E-2</v>
      </c>
    </row>
    <row r="573" spans="1:22">
      <c r="A573" s="87" t="s">
        <v>20</v>
      </c>
      <c r="B573" s="118" t="s">
        <v>3408</v>
      </c>
      <c r="C573" s="116" t="s">
        <v>1862</v>
      </c>
      <c r="D573" s="103" t="s">
        <v>3408</v>
      </c>
      <c r="E573" s="88">
        <v>1059.3800000000001</v>
      </c>
      <c r="F573" s="116" t="s">
        <v>1018</v>
      </c>
      <c r="G573" s="85" t="s">
        <v>3311</v>
      </c>
      <c r="H573" s="86">
        <v>3</v>
      </c>
      <c r="I573" s="124"/>
      <c r="J573" s="108" t="s">
        <v>4247</v>
      </c>
      <c r="K573" s="114" t="s">
        <v>3855</v>
      </c>
      <c r="L573" s="89" t="s">
        <v>18</v>
      </c>
      <c r="M573" s="89" t="s">
        <v>18</v>
      </c>
      <c r="N573" s="114" t="s">
        <v>3856</v>
      </c>
      <c r="O573" s="102" t="s">
        <v>18</v>
      </c>
      <c r="P573" s="114" t="s">
        <v>5924</v>
      </c>
      <c r="Q573" s="115" t="s">
        <v>18</v>
      </c>
      <c r="R573" s="114" t="s">
        <v>18</v>
      </c>
      <c r="S573" s="87">
        <v>40161530</v>
      </c>
      <c r="T573" s="122" t="s">
        <v>5637</v>
      </c>
      <c r="U573" s="121">
        <v>10076333195994</v>
      </c>
      <c r="V573" s="123">
        <v>0.26045454545454544</v>
      </c>
    </row>
    <row r="574" spans="1:22">
      <c r="A574" s="87" t="s">
        <v>6136</v>
      </c>
      <c r="B574" s="118" t="s">
        <v>3407</v>
      </c>
      <c r="C574" s="116" t="s">
        <v>1862</v>
      </c>
      <c r="D574" s="103" t="s">
        <v>3407</v>
      </c>
      <c r="E574" s="88">
        <v>394.21</v>
      </c>
      <c r="F574" s="116" t="s">
        <v>1018</v>
      </c>
      <c r="G574" s="108"/>
      <c r="H574" s="86">
        <v>3</v>
      </c>
      <c r="I574" s="124"/>
      <c r="J574" s="108" t="s">
        <v>4191</v>
      </c>
      <c r="K574" s="114" t="s">
        <v>3852</v>
      </c>
      <c r="L574" s="89" t="s">
        <v>18</v>
      </c>
      <c r="M574" s="89" t="s">
        <v>18</v>
      </c>
      <c r="N574" s="114" t="s">
        <v>3853</v>
      </c>
      <c r="O574" s="102" t="s">
        <v>18</v>
      </c>
      <c r="P574" s="114" t="s">
        <v>3854</v>
      </c>
      <c r="Q574" s="115" t="s">
        <v>18</v>
      </c>
      <c r="R574" s="114" t="s">
        <v>18</v>
      </c>
      <c r="S574" s="87">
        <v>40161530</v>
      </c>
      <c r="T574" s="122" t="s">
        <v>5746</v>
      </c>
      <c r="U574" s="121">
        <v>10076333195710</v>
      </c>
      <c r="V574" s="123">
        <v>0.39090909090909087</v>
      </c>
    </row>
    <row r="575" spans="1:22">
      <c r="A575" s="87" t="s">
        <v>20</v>
      </c>
      <c r="B575" s="118" t="s">
        <v>3406</v>
      </c>
      <c r="C575" s="116" t="s">
        <v>1862</v>
      </c>
      <c r="D575" s="103" t="s">
        <v>3406</v>
      </c>
      <c r="E575" s="88">
        <v>336.42</v>
      </c>
      <c r="F575" s="116" t="s">
        <v>1018</v>
      </c>
      <c r="G575" s="85" t="s">
        <v>3311</v>
      </c>
      <c r="H575" s="86">
        <v>3</v>
      </c>
      <c r="I575" s="124"/>
      <c r="J575" s="108" t="s">
        <v>1128</v>
      </c>
      <c r="K575" s="114">
        <v>92234714</v>
      </c>
      <c r="L575" s="89" t="s">
        <v>18</v>
      </c>
      <c r="M575" s="89" t="s">
        <v>18</v>
      </c>
      <c r="N575" s="114">
        <v>24014</v>
      </c>
      <c r="O575" s="102" t="s">
        <v>18</v>
      </c>
      <c r="P575" s="114" t="s">
        <v>3850</v>
      </c>
      <c r="Q575" s="115" t="s">
        <v>18</v>
      </c>
      <c r="R575" s="114" t="s">
        <v>3851</v>
      </c>
      <c r="S575" s="87">
        <v>40161530</v>
      </c>
      <c r="T575" s="122" t="s">
        <v>5640</v>
      </c>
      <c r="U575" s="121" t="s">
        <v>5641</v>
      </c>
      <c r="V575" s="123">
        <v>0.24136363636363636</v>
      </c>
    </row>
    <row r="576" spans="1:22">
      <c r="A576" s="87" t="s">
        <v>20</v>
      </c>
      <c r="B576" s="118" t="s">
        <v>3404</v>
      </c>
      <c r="C576" s="116" t="s">
        <v>1862</v>
      </c>
      <c r="D576" s="103" t="s">
        <v>3404</v>
      </c>
      <c r="E576" s="88">
        <v>245.82</v>
      </c>
      <c r="F576" s="116" t="s">
        <v>1018</v>
      </c>
      <c r="G576" s="85" t="s">
        <v>3311</v>
      </c>
      <c r="H576" s="86">
        <v>3</v>
      </c>
      <c r="I576" s="124"/>
      <c r="J576" s="108" t="s">
        <v>4245</v>
      </c>
      <c r="K576" s="114">
        <v>25740404</v>
      </c>
      <c r="L576" s="89" t="s">
        <v>18</v>
      </c>
      <c r="M576" s="114" t="s">
        <v>3843</v>
      </c>
      <c r="N576" s="114">
        <v>24869</v>
      </c>
      <c r="O576" s="102" t="s">
        <v>18</v>
      </c>
      <c r="P576" s="114" t="s">
        <v>3844</v>
      </c>
      <c r="Q576" s="115" t="s">
        <v>18</v>
      </c>
      <c r="R576" s="114" t="s">
        <v>3845</v>
      </c>
      <c r="S576" s="87">
        <v>40161530</v>
      </c>
      <c r="T576" s="122" t="s">
        <v>5642</v>
      </c>
      <c r="U576" s="121" t="s">
        <v>5643</v>
      </c>
      <c r="V576" s="123">
        <v>0.21227272727272728</v>
      </c>
    </row>
    <row r="577" spans="1:22">
      <c r="A577" s="87" t="s">
        <v>20</v>
      </c>
      <c r="B577" s="118" t="s">
        <v>3403</v>
      </c>
      <c r="C577" s="116" t="s">
        <v>1862</v>
      </c>
      <c r="D577" s="103" t="s">
        <v>3403</v>
      </c>
      <c r="E577" s="88">
        <v>286.73</v>
      </c>
      <c r="F577" s="116" t="s">
        <v>1018</v>
      </c>
      <c r="G577" s="108"/>
      <c r="H577" s="86">
        <v>3</v>
      </c>
      <c r="I577" s="124"/>
      <c r="J577" s="108" t="s">
        <v>4620</v>
      </c>
      <c r="K577" s="114">
        <v>88986533</v>
      </c>
      <c r="L577" s="89" t="s">
        <v>18</v>
      </c>
      <c r="M577" s="114" t="s">
        <v>3840</v>
      </c>
      <c r="N577" s="114">
        <v>24814</v>
      </c>
      <c r="O577" s="102" t="s">
        <v>18</v>
      </c>
      <c r="P577" s="114" t="s">
        <v>3841</v>
      </c>
      <c r="Q577" s="115" t="s">
        <v>18</v>
      </c>
      <c r="R577" s="114" t="s">
        <v>3842</v>
      </c>
      <c r="S577" s="87">
        <v>40161530</v>
      </c>
      <c r="T577" s="122" t="s">
        <v>5747</v>
      </c>
      <c r="U577" s="121">
        <v>10076333196007</v>
      </c>
      <c r="V577" s="123">
        <v>0.31818181818181807</v>
      </c>
    </row>
    <row r="578" spans="1:22">
      <c r="A578" s="87" t="s">
        <v>20</v>
      </c>
      <c r="B578" s="118" t="s">
        <v>3402</v>
      </c>
      <c r="C578" s="116" t="s">
        <v>1862</v>
      </c>
      <c r="D578" s="103" t="s">
        <v>3402</v>
      </c>
      <c r="E578" s="88">
        <v>516.04999999999995</v>
      </c>
      <c r="F578" s="116" t="s">
        <v>1018</v>
      </c>
      <c r="G578" s="85" t="s">
        <v>3311</v>
      </c>
      <c r="H578" s="86">
        <v>3</v>
      </c>
      <c r="I578" s="124"/>
      <c r="J578" s="108" t="s">
        <v>4244</v>
      </c>
      <c r="K578" s="114" t="s">
        <v>3839</v>
      </c>
      <c r="L578" s="89" t="s">
        <v>18</v>
      </c>
      <c r="M578" s="89" t="s">
        <v>18</v>
      </c>
      <c r="N578" s="114">
        <v>24021</v>
      </c>
      <c r="O578" s="102" t="s">
        <v>18</v>
      </c>
      <c r="P578" s="114" t="s">
        <v>18</v>
      </c>
      <c r="Q578" s="115" t="s">
        <v>18</v>
      </c>
      <c r="R578" s="114" t="s">
        <v>18</v>
      </c>
      <c r="S578" s="87">
        <v>40161530</v>
      </c>
      <c r="T578" s="122" t="s">
        <v>5646</v>
      </c>
      <c r="U578" s="121">
        <v>10076333195666</v>
      </c>
      <c r="V578" s="123">
        <v>6.4090909090909073E-2</v>
      </c>
    </row>
    <row r="579" spans="1:22">
      <c r="A579" s="87" t="s">
        <v>20</v>
      </c>
      <c r="B579" s="118" t="s">
        <v>3401</v>
      </c>
      <c r="C579" s="116" t="s">
        <v>1862</v>
      </c>
      <c r="D579" s="103" t="s">
        <v>3401</v>
      </c>
      <c r="E579" s="88">
        <v>320.06</v>
      </c>
      <c r="F579" s="116" t="s">
        <v>1018</v>
      </c>
      <c r="G579" s="85" t="s">
        <v>3311</v>
      </c>
      <c r="H579" s="86">
        <v>3</v>
      </c>
      <c r="I579" s="124"/>
      <c r="J579" s="108" t="s">
        <v>4243</v>
      </c>
      <c r="K579" s="114" t="s">
        <v>3834</v>
      </c>
      <c r="L579" s="89" t="s">
        <v>3835</v>
      </c>
      <c r="M579" s="114" t="s">
        <v>3836</v>
      </c>
      <c r="N579" s="114">
        <v>24767</v>
      </c>
      <c r="O579" s="102" t="s">
        <v>4610</v>
      </c>
      <c r="P579" s="114" t="s">
        <v>3837</v>
      </c>
      <c r="Q579" s="115" t="s">
        <v>18</v>
      </c>
      <c r="R579" s="114" t="s">
        <v>3838</v>
      </c>
      <c r="S579" s="87">
        <v>40161530</v>
      </c>
      <c r="T579" s="122" t="s">
        <v>5647</v>
      </c>
      <c r="U579" s="121" t="s">
        <v>5648</v>
      </c>
      <c r="V579" s="123">
        <v>0.54545454545454541</v>
      </c>
    </row>
    <row r="580" spans="1:22">
      <c r="A580" s="87" t="s">
        <v>20</v>
      </c>
      <c r="B580" s="118" t="s">
        <v>3399</v>
      </c>
      <c r="C580" s="116" t="s">
        <v>1862</v>
      </c>
      <c r="D580" s="103" t="s">
        <v>3399</v>
      </c>
      <c r="E580" s="88">
        <v>224.11</v>
      </c>
      <c r="F580" s="116" t="s">
        <v>1018</v>
      </c>
      <c r="G580" s="108"/>
      <c r="H580" s="86">
        <v>3</v>
      </c>
      <c r="I580" s="124"/>
      <c r="J580" s="108" t="s">
        <v>4242</v>
      </c>
      <c r="K580" s="114" t="s">
        <v>3826</v>
      </c>
      <c r="L580" s="89" t="s">
        <v>18</v>
      </c>
      <c r="M580" s="89" t="s">
        <v>18</v>
      </c>
      <c r="N580" s="114" t="s">
        <v>3827</v>
      </c>
      <c r="O580" s="102" t="s">
        <v>3828</v>
      </c>
      <c r="P580" s="114" t="s">
        <v>3829</v>
      </c>
      <c r="Q580" s="115" t="s">
        <v>18</v>
      </c>
      <c r="R580" s="114" t="s">
        <v>18</v>
      </c>
      <c r="S580" s="87">
        <v>40161530</v>
      </c>
      <c r="T580" s="122" t="s">
        <v>5748</v>
      </c>
      <c r="U580" s="121">
        <v>10076333195826</v>
      </c>
      <c r="V580" s="123">
        <v>7.7727272727272728E-2</v>
      </c>
    </row>
    <row r="581" spans="1:22">
      <c r="A581" s="87" t="s">
        <v>20</v>
      </c>
      <c r="B581" s="118" t="s">
        <v>3398</v>
      </c>
      <c r="C581" s="116" t="s">
        <v>1862</v>
      </c>
      <c r="D581" s="103" t="s">
        <v>3398</v>
      </c>
      <c r="E581" s="88">
        <v>312.44</v>
      </c>
      <c r="F581" s="116" t="s">
        <v>1018</v>
      </c>
      <c r="G581" s="108"/>
      <c r="H581" s="86">
        <v>3</v>
      </c>
      <c r="I581" s="124"/>
      <c r="J581" s="108" t="s">
        <v>4241</v>
      </c>
      <c r="K581" s="114" t="s">
        <v>3823</v>
      </c>
      <c r="L581" s="89" t="s">
        <v>18</v>
      </c>
      <c r="M581" s="89" t="s">
        <v>18</v>
      </c>
      <c r="N581" s="114" t="s">
        <v>3824</v>
      </c>
      <c r="O581" s="102" t="s">
        <v>18</v>
      </c>
      <c r="P581" s="114" t="s">
        <v>3825</v>
      </c>
      <c r="Q581" s="115" t="s">
        <v>18</v>
      </c>
      <c r="R581" s="114" t="s">
        <v>18</v>
      </c>
      <c r="S581" s="87">
        <v>40161530</v>
      </c>
      <c r="T581" s="122" t="s">
        <v>5749</v>
      </c>
      <c r="U581" s="121" t="s">
        <v>5750</v>
      </c>
      <c r="V581" s="123">
        <v>4.2999999999999997E-2</v>
      </c>
    </row>
    <row r="582" spans="1:22">
      <c r="A582" s="87" t="s">
        <v>20</v>
      </c>
      <c r="B582" s="118" t="s">
        <v>3397</v>
      </c>
      <c r="C582" s="116" t="s">
        <v>1862</v>
      </c>
      <c r="D582" s="103" t="s">
        <v>3397</v>
      </c>
      <c r="E582" s="88">
        <v>327.94</v>
      </c>
      <c r="F582" s="116" t="s">
        <v>1018</v>
      </c>
      <c r="G582" s="108"/>
      <c r="H582" s="86">
        <v>3</v>
      </c>
      <c r="I582" s="124"/>
      <c r="J582" s="108" t="s">
        <v>4240</v>
      </c>
      <c r="K582" s="114" t="s">
        <v>3818</v>
      </c>
      <c r="L582" s="89" t="s">
        <v>18</v>
      </c>
      <c r="M582" s="89" t="s">
        <v>18</v>
      </c>
      <c r="N582" s="114" t="s">
        <v>3819</v>
      </c>
      <c r="O582" s="102" t="s">
        <v>3820</v>
      </c>
      <c r="P582" s="114" t="s">
        <v>3821</v>
      </c>
      <c r="Q582" s="115" t="s">
        <v>18</v>
      </c>
      <c r="R582" s="114" t="s">
        <v>3822</v>
      </c>
      <c r="S582" s="87">
        <v>40161530</v>
      </c>
      <c r="T582" s="122" t="s">
        <v>5751</v>
      </c>
      <c r="U582" s="121" t="s">
        <v>5752</v>
      </c>
      <c r="V582" s="123">
        <v>4.9999999999999996E-2</v>
      </c>
    </row>
    <row r="583" spans="1:22">
      <c r="A583" s="87" t="s">
        <v>20</v>
      </c>
      <c r="B583" s="118" t="s">
        <v>3491</v>
      </c>
      <c r="C583" s="116" t="s">
        <v>1862</v>
      </c>
      <c r="D583" s="103" t="s">
        <v>4330</v>
      </c>
      <c r="E583" s="88">
        <v>353.29</v>
      </c>
      <c r="F583" s="116" t="s">
        <v>1018</v>
      </c>
      <c r="G583" s="108"/>
      <c r="H583" s="86">
        <v>3</v>
      </c>
      <c r="I583" s="124"/>
      <c r="J583" s="108" t="s">
        <v>4315</v>
      </c>
      <c r="K583" s="114" t="s">
        <v>4132</v>
      </c>
      <c r="L583" s="89" t="s">
        <v>4133</v>
      </c>
      <c r="M583" s="89" t="s">
        <v>18</v>
      </c>
      <c r="N583" s="114">
        <v>24103</v>
      </c>
      <c r="O583" s="102" t="s">
        <v>4134</v>
      </c>
      <c r="P583" s="114" t="s">
        <v>4135</v>
      </c>
      <c r="Q583" s="115" t="s">
        <v>18</v>
      </c>
      <c r="R583" s="114" t="s">
        <v>4136</v>
      </c>
      <c r="S583" s="87">
        <v>40161530</v>
      </c>
      <c r="T583" s="122" t="s">
        <v>5753</v>
      </c>
      <c r="U583" s="121" t="s">
        <v>5754</v>
      </c>
      <c r="V583" s="123">
        <v>5.5909090909090901E-2</v>
      </c>
    </row>
    <row r="584" spans="1:22">
      <c r="A584" s="87" t="s">
        <v>20</v>
      </c>
      <c r="B584" s="118" t="s">
        <v>3243</v>
      </c>
      <c r="C584" s="116" t="s">
        <v>1862</v>
      </c>
      <c r="D584" s="103" t="s">
        <v>3243</v>
      </c>
      <c r="E584" s="88">
        <v>363.2</v>
      </c>
      <c r="F584" s="116" t="s">
        <v>1018</v>
      </c>
      <c r="G584" s="83"/>
      <c r="H584" s="86">
        <v>3</v>
      </c>
      <c r="I584" s="99"/>
      <c r="J584" s="98" t="s">
        <v>3244</v>
      </c>
      <c r="K584" s="114">
        <v>22808781</v>
      </c>
      <c r="L584" s="89" t="s">
        <v>18</v>
      </c>
      <c r="M584" s="89" t="s">
        <v>18</v>
      </c>
      <c r="N584" s="114" t="s">
        <v>2567</v>
      </c>
      <c r="O584" s="102" t="s">
        <v>2691</v>
      </c>
      <c r="P584" s="114" t="s">
        <v>2853</v>
      </c>
      <c r="Q584" s="115" t="s">
        <v>18</v>
      </c>
      <c r="R584" s="114" t="s">
        <v>3309</v>
      </c>
      <c r="S584" s="87">
        <v>40161530</v>
      </c>
      <c r="T584" s="122" t="s">
        <v>5452</v>
      </c>
      <c r="U584" s="121" t="s">
        <v>5453</v>
      </c>
      <c r="V584" s="123">
        <v>8.7090628685475818E-2</v>
      </c>
    </row>
    <row r="585" spans="1:22">
      <c r="A585" s="87" t="s">
        <v>20</v>
      </c>
      <c r="B585" s="118" t="s">
        <v>3396</v>
      </c>
      <c r="C585" s="116" t="s">
        <v>1862</v>
      </c>
      <c r="D585" s="103" t="s">
        <v>3396</v>
      </c>
      <c r="E585" s="88">
        <v>262.23</v>
      </c>
      <c r="F585" s="116" t="s">
        <v>1018</v>
      </c>
      <c r="G585" s="108"/>
      <c r="H585" s="86">
        <v>3</v>
      </c>
      <c r="I585" s="124"/>
      <c r="J585" s="108" t="s">
        <v>4239</v>
      </c>
      <c r="K585" s="114" t="s">
        <v>3814</v>
      </c>
      <c r="L585" s="89" t="s">
        <v>18</v>
      </c>
      <c r="M585" s="89" t="s">
        <v>18</v>
      </c>
      <c r="N585" s="114" t="s">
        <v>3815</v>
      </c>
      <c r="O585" s="102" t="s">
        <v>18</v>
      </c>
      <c r="P585" s="114" t="s">
        <v>3816</v>
      </c>
      <c r="Q585" s="115" t="s">
        <v>18</v>
      </c>
      <c r="R585" s="114" t="s">
        <v>3817</v>
      </c>
      <c r="S585" s="87">
        <v>40161530</v>
      </c>
      <c r="T585" s="122" t="s">
        <v>5755</v>
      </c>
      <c r="U585" s="121" t="s">
        <v>5756</v>
      </c>
      <c r="V585" s="123">
        <v>6.2272727272727271E-2</v>
      </c>
    </row>
    <row r="586" spans="1:22">
      <c r="A586" s="87" t="s">
        <v>20</v>
      </c>
      <c r="B586" s="118" t="s">
        <v>3395</v>
      </c>
      <c r="C586" s="116" t="s">
        <v>1862</v>
      </c>
      <c r="D586" s="103" t="s">
        <v>3395</v>
      </c>
      <c r="E586" s="88">
        <v>303.3</v>
      </c>
      <c r="F586" s="116" t="s">
        <v>1018</v>
      </c>
      <c r="G586" s="85" t="s">
        <v>3311</v>
      </c>
      <c r="H586" s="86">
        <v>3</v>
      </c>
      <c r="I586" s="124"/>
      <c r="J586" s="108" t="s">
        <v>4238</v>
      </c>
      <c r="K586" s="114" t="s">
        <v>3811</v>
      </c>
      <c r="L586" s="89" t="s">
        <v>3812</v>
      </c>
      <c r="M586" s="89" t="s">
        <v>18</v>
      </c>
      <c r="N586" s="114">
        <v>24015</v>
      </c>
      <c r="O586" s="102" t="s">
        <v>2610</v>
      </c>
      <c r="P586" s="114" t="s">
        <v>3813</v>
      </c>
      <c r="Q586" s="115" t="s">
        <v>18</v>
      </c>
      <c r="R586" s="114" t="s">
        <v>18</v>
      </c>
      <c r="S586" s="87">
        <v>40161530</v>
      </c>
      <c r="T586" s="122" t="s">
        <v>5649</v>
      </c>
      <c r="U586" s="121" t="s">
        <v>5650</v>
      </c>
      <c r="V586" s="123">
        <v>9.636363636363636E-2</v>
      </c>
    </row>
    <row r="587" spans="1:22">
      <c r="A587" s="87" t="s">
        <v>20</v>
      </c>
      <c r="B587" s="118" t="s">
        <v>2064</v>
      </c>
      <c r="C587" s="116" t="s">
        <v>1862</v>
      </c>
      <c r="D587" s="103" t="s">
        <v>3252</v>
      </c>
      <c r="E587" s="88">
        <v>474.37</v>
      </c>
      <c r="F587" s="116" t="s">
        <v>1018</v>
      </c>
      <c r="G587" s="85" t="s">
        <v>3311</v>
      </c>
      <c r="H587" s="86">
        <v>3</v>
      </c>
      <c r="I587" s="99"/>
      <c r="J587" s="98" t="s">
        <v>2352</v>
      </c>
      <c r="K587" s="114">
        <v>92184248</v>
      </c>
      <c r="L587" s="89" t="s">
        <v>18</v>
      </c>
      <c r="M587" s="89" t="s">
        <v>18</v>
      </c>
      <c r="N587" s="114">
        <v>49248</v>
      </c>
      <c r="O587" s="102" t="s">
        <v>18</v>
      </c>
      <c r="P587" s="114" t="s">
        <v>2848</v>
      </c>
      <c r="Q587" s="115" t="s">
        <v>18</v>
      </c>
      <c r="R587" s="114" t="s">
        <v>18</v>
      </c>
      <c r="S587" s="87">
        <v>40161530</v>
      </c>
      <c r="T587" s="122" t="s">
        <v>4984</v>
      </c>
      <c r="U587" s="121" t="s">
        <v>4985</v>
      </c>
      <c r="V587" s="123">
        <v>7.0761135806949108E-2</v>
      </c>
    </row>
    <row r="588" spans="1:22">
      <c r="A588" s="87" t="s">
        <v>20</v>
      </c>
      <c r="B588" s="118" t="s">
        <v>3490</v>
      </c>
      <c r="C588" s="116" t="s">
        <v>1862</v>
      </c>
      <c r="D588" s="103" t="s">
        <v>4329</v>
      </c>
      <c r="E588" s="88">
        <v>276.25</v>
      </c>
      <c r="F588" s="116" t="s">
        <v>1018</v>
      </c>
      <c r="G588" s="108"/>
      <c r="H588" s="86">
        <v>3</v>
      </c>
      <c r="I588" s="124"/>
      <c r="J588" s="108" t="s">
        <v>4314</v>
      </c>
      <c r="K588" s="114">
        <v>96539649</v>
      </c>
      <c r="L588" s="89" t="s">
        <v>4129</v>
      </c>
      <c r="M588" s="89" t="s">
        <v>18</v>
      </c>
      <c r="N588" s="114">
        <v>24685</v>
      </c>
      <c r="O588" s="102" t="s">
        <v>4612</v>
      </c>
      <c r="P588" s="114" t="s">
        <v>4130</v>
      </c>
      <c r="Q588" s="115" t="s">
        <v>5964</v>
      </c>
      <c r="R588" s="114" t="s">
        <v>4131</v>
      </c>
      <c r="S588" s="87">
        <v>40161530</v>
      </c>
      <c r="T588" s="122" t="s">
        <v>5757</v>
      </c>
      <c r="U588" s="121" t="s">
        <v>5758</v>
      </c>
      <c r="V588" s="123">
        <v>0.22727272727272727</v>
      </c>
    </row>
    <row r="589" spans="1:22">
      <c r="A589" s="87" t="s">
        <v>20</v>
      </c>
      <c r="B589" s="118" t="s">
        <v>2068</v>
      </c>
      <c r="C589" s="116" t="s">
        <v>1862</v>
      </c>
      <c r="D589" s="103" t="s">
        <v>3253</v>
      </c>
      <c r="E589" s="88">
        <v>483.51</v>
      </c>
      <c r="F589" s="116" t="s">
        <v>1018</v>
      </c>
      <c r="G589" s="85" t="s">
        <v>3311</v>
      </c>
      <c r="H589" s="86">
        <v>3</v>
      </c>
      <c r="I589" s="99"/>
      <c r="J589" s="98" t="s">
        <v>2353</v>
      </c>
      <c r="K589" s="114" t="s">
        <v>2485</v>
      </c>
      <c r="L589" s="89" t="s">
        <v>5929</v>
      </c>
      <c r="M589" s="89" t="s">
        <v>18</v>
      </c>
      <c r="N589" s="114">
        <v>24902</v>
      </c>
      <c r="O589" s="102" t="s">
        <v>18</v>
      </c>
      <c r="P589" s="114" t="s">
        <v>2851</v>
      </c>
      <c r="Q589" s="115" t="s">
        <v>18</v>
      </c>
      <c r="R589" s="114" t="s">
        <v>3029</v>
      </c>
      <c r="S589" s="87">
        <v>40161530</v>
      </c>
      <c r="T589" s="122" t="s">
        <v>4986</v>
      </c>
      <c r="U589" s="121" t="s">
        <v>4987</v>
      </c>
      <c r="V589" s="123">
        <v>0.24494239317790076</v>
      </c>
    </row>
    <row r="590" spans="1:22">
      <c r="A590" s="87" t="s">
        <v>20</v>
      </c>
      <c r="B590" s="118" t="s">
        <v>3479</v>
      </c>
      <c r="C590" s="116" t="s">
        <v>1862</v>
      </c>
      <c r="D590" s="119" t="s">
        <v>4358</v>
      </c>
      <c r="E590" s="88">
        <v>243.23</v>
      </c>
      <c r="F590" s="116" t="s">
        <v>1018</v>
      </c>
      <c r="G590" s="108"/>
      <c r="H590" s="86">
        <v>3</v>
      </c>
      <c r="I590" s="124"/>
      <c r="J590" s="108" t="s">
        <v>4306</v>
      </c>
      <c r="K590" s="114" t="s">
        <v>4081</v>
      </c>
      <c r="L590" s="89" t="s">
        <v>4082</v>
      </c>
      <c r="M590" s="114" t="s">
        <v>4083</v>
      </c>
      <c r="N590" s="114">
        <v>24484</v>
      </c>
      <c r="O590" s="102" t="s">
        <v>4084</v>
      </c>
      <c r="P590" s="114" t="s">
        <v>4085</v>
      </c>
      <c r="Q590" s="115" t="s">
        <v>18</v>
      </c>
      <c r="R590" s="114" t="s">
        <v>4086</v>
      </c>
      <c r="S590" s="87">
        <v>40161530</v>
      </c>
      <c r="T590" s="122" t="s">
        <v>5759</v>
      </c>
      <c r="U590" s="121" t="s">
        <v>5760</v>
      </c>
      <c r="V590" s="123">
        <v>0.20454545454545453</v>
      </c>
    </row>
    <row r="591" spans="1:22">
      <c r="A591" s="87" t="s">
        <v>20</v>
      </c>
      <c r="B591" s="118" t="s">
        <v>3393</v>
      </c>
      <c r="C591" s="116" t="s">
        <v>1862</v>
      </c>
      <c r="D591" s="103" t="s">
        <v>3393</v>
      </c>
      <c r="E591" s="88">
        <v>318.97000000000003</v>
      </c>
      <c r="F591" s="116" t="s">
        <v>1018</v>
      </c>
      <c r="G591" s="85" t="s">
        <v>3311</v>
      </c>
      <c r="H591" s="86">
        <v>3</v>
      </c>
      <c r="I591" s="124"/>
      <c r="J591" s="108" t="s">
        <v>4236</v>
      </c>
      <c r="K591" s="114" t="s">
        <v>3802</v>
      </c>
      <c r="L591" s="89" t="s">
        <v>3803</v>
      </c>
      <c r="M591" s="89" t="s">
        <v>18</v>
      </c>
      <c r="N591" s="114">
        <v>24475</v>
      </c>
      <c r="O591" s="102" t="s">
        <v>3804</v>
      </c>
      <c r="P591" s="114" t="s">
        <v>3805</v>
      </c>
      <c r="Q591" s="115" t="s">
        <v>18</v>
      </c>
      <c r="R591" s="114" t="s">
        <v>18</v>
      </c>
      <c r="S591" s="87">
        <v>40161530</v>
      </c>
      <c r="T591" s="122" t="s">
        <v>5651</v>
      </c>
      <c r="U591" s="121" t="s">
        <v>5652</v>
      </c>
      <c r="V591" s="123">
        <v>0.13045454545454543</v>
      </c>
    </row>
    <row r="592" spans="1:22">
      <c r="A592" s="87" t="s">
        <v>6136</v>
      </c>
      <c r="B592" s="118" t="s">
        <v>3494</v>
      </c>
      <c r="C592" s="116" t="s">
        <v>1862</v>
      </c>
      <c r="D592" s="103" t="s">
        <v>4333</v>
      </c>
      <c r="E592" s="88">
        <v>323.24</v>
      </c>
      <c r="F592" s="116" t="s">
        <v>1018</v>
      </c>
      <c r="G592" s="108"/>
      <c r="H592" s="86">
        <v>3</v>
      </c>
      <c r="I592" s="124"/>
      <c r="J592" s="108" t="s">
        <v>4318</v>
      </c>
      <c r="K592" s="114">
        <v>82205905</v>
      </c>
      <c r="L592" s="89" t="s">
        <v>4145</v>
      </c>
      <c r="M592" s="114" t="s">
        <v>4146</v>
      </c>
      <c r="N592" s="114">
        <v>24864</v>
      </c>
      <c r="O592" s="102" t="s">
        <v>4147</v>
      </c>
      <c r="P592" s="114" t="s">
        <v>4148</v>
      </c>
      <c r="Q592" s="115" t="s">
        <v>4149</v>
      </c>
      <c r="R592" s="114" t="s">
        <v>4150</v>
      </c>
      <c r="S592" s="87">
        <v>40161530</v>
      </c>
      <c r="T592" s="122" t="s">
        <v>5761</v>
      </c>
      <c r="U592" s="121" t="s">
        <v>5762</v>
      </c>
      <c r="V592" s="123">
        <v>0.31818181818181807</v>
      </c>
    </row>
    <row r="593" spans="1:22">
      <c r="A593" s="87" t="s">
        <v>6136</v>
      </c>
      <c r="B593" s="118" t="s">
        <v>3392</v>
      </c>
      <c r="C593" s="116" t="s">
        <v>1862</v>
      </c>
      <c r="D593" s="103" t="s">
        <v>3392</v>
      </c>
      <c r="E593" s="88">
        <v>221.31</v>
      </c>
      <c r="F593" s="116" t="s">
        <v>1018</v>
      </c>
      <c r="G593" s="108"/>
      <c r="H593" s="86">
        <v>3</v>
      </c>
      <c r="I593" s="124"/>
      <c r="J593" s="108" t="s">
        <v>4235</v>
      </c>
      <c r="K593" s="114" t="s">
        <v>3798</v>
      </c>
      <c r="L593" s="89" t="s">
        <v>5965</v>
      </c>
      <c r="M593" s="114" t="s">
        <v>3799</v>
      </c>
      <c r="N593" s="114">
        <v>24875</v>
      </c>
      <c r="O593" s="102" t="s">
        <v>3800</v>
      </c>
      <c r="P593" s="114" t="s">
        <v>1620</v>
      </c>
      <c r="Q593" s="115" t="s">
        <v>18</v>
      </c>
      <c r="R593" s="114" t="s">
        <v>3801</v>
      </c>
      <c r="S593" s="87">
        <v>40161530</v>
      </c>
      <c r="T593" s="122" t="s">
        <v>5763</v>
      </c>
      <c r="U593" s="121" t="s">
        <v>5764</v>
      </c>
      <c r="V593" s="123">
        <v>0.22727272727272727</v>
      </c>
    </row>
    <row r="594" spans="1:22">
      <c r="A594" s="87" t="s">
        <v>20</v>
      </c>
      <c r="B594" s="118" t="s">
        <v>3391</v>
      </c>
      <c r="C594" s="116" t="s">
        <v>1862</v>
      </c>
      <c r="D594" s="103" t="s">
        <v>3391</v>
      </c>
      <c r="E594" s="88">
        <v>196.39</v>
      </c>
      <c r="F594" s="116" t="s">
        <v>1018</v>
      </c>
      <c r="G594" s="108"/>
      <c r="H594" s="86">
        <v>3</v>
      </c>
      <c r="I594" s="124"/>
      <c r="J594" s="108" t="s">
        <v>4234</v>
      </c>
      <c r="K594" s="114" t="s">
        <v>3794</v>
      </c>
      <c r="L594" s="89" t="s">
        <v>3795</v>
      </c>
      <c r="M594" s="89" t="s">
        <v>18</v>
      </c>
      <c r="N594" s="114" t="s">
        <v>3796</v>
      </c>
      <c r="O594" s="102" t="s">
        <v>3797</v>
      </c>
      <c r="P594" s="114" t="s">
        <v>18</v>
      </c>
      <c r="Q594" s="115" t="s">
        <v>18</v>
      </c>
      <c r="R594" s="114" t="s">
        <v>18</v>
      </c>
      <c r="S594" s="87">
        <v>40161530</v>
      </c>
      <c r="T594" s="122" t="s">
        <v>5765</v>
      </c>
      <c r="U594" s="121" t="s">
        <v>5766</v>
      </c>
      <c r="V594" s="123">
        <v>0.1818181818181818</v>
      </c>
    </row>
    <row r="595" spans="1:22">
      <c r="A595" s="87" t="s">
        <v>20</v>
      </c>
      <c r="B595" s="118" t="s">
        <v>3390</v>
      </c>
      <c r="C595" s="116" t="s">
        <v>1862</v>
      </c>
      <c r="D595" s="103" t="s">
        <v>3390</v>
      </c>
      <c r="E595" s="88">
        <v>422.65</v>
      </c>
      <c r="F595" s="116" t="s">
        <v>1018</v>
      </c>
      <c r="G595" s="108"/>
      <c r="H595" s="86">
        <v>3</v>
      </c>
      <c r="I595" s="124"/>
      <c r="J595" s="108" t="s">
        <v>4233</v>
      </c>
      <c r="K595" s="114" t="s">
        <v>3793</v>
      </c>
      <c r="L595" s="89" t="s">
        <v>18</v>
      </c>
      <c r="M595" s="89" t="s">
        <v>18</v>
      </c>
      <c r="N595" s="114" t="s">
        <v>18</v>
      </c>
      <c r="O595" s="102" t="s">
        <v>18</v>
      </c>
      <c r="P595" s="114" t="s">
        <v>18</v>
      </c>
      <c r="Q595" s="115" t="s">
        <v>18</v>
      </c>
      <c r="R595" s="114" t="s">
        <v>18</v>
      </c>
      <c r="S595" s="87">
        <v>40161530</v>
      </c>
      <c r="T595" s="122" t="s">
        <v>5767</v>
      </c>
      <c r="U595" s="121" t="s">
        <v>5768</v>
      </c>
      <c r="V595" s="123">
        <v>4.5454545454545449E-2</v>
      </c>
    </row>
    <row r="596" spans="1:22">
      <c r="A596" s="87" t="s">
        <v>20</v>
      </c>
      <c r="B596" s="118" t="s">
        <v>3389</v>
      </c>
      <c r="C596" s="116" t="s">
        <v>1862</v>
      </c>
      <c r="D596" s="103" t="s">
        <v>3389</v>
      </c>
      <c r="E596" s="88">
        <v>531.34</v>
      </c>
      <c r="F596" s="116" t="s">
        <v>1018</v>
      </c>
      <c r="G596" s="108"/>
      <c r="H596" s="86">
        <v>3</v>
      </c>
      <c r="I596" s="124"/>
      <c r="J596" s="108" t="s">
        <v>4232</v>
      </c>
      <c r="K596" s="114" t="s">
        <v>3791</v>
      </c>
      <c r="L596" s="89" t="s">
        <v>18</v>
      </c>
      <c r="M596" s="89" t="s">
        <v>18</v>
      </c>
      <c r="N596" s="114" t="s">
        <v>3792</v>
      </c>
      <c r="O596" s="102" t="s">
        <v>18</v>
      </c>
      <c r="P596" s="114" t="s">
        <v>3792</v>
      </c>
      <c r="Q596" s="115" t="s">
        <v>18</v>
      </c>
      <c r="R596" s="114" t="s">
        <v>18</v>
      </c>
      <c r="S596" s="87">
        <v>40161530</v>
      </c>
      <c r="T596" s="122" t="s">
        <v>5769</v>
      </c>
      <c r="U596" s="121">
        <v>10076333196304</v>
      </c>
      <c r="V596" s="123">
        <v>0.11363636363636363</v>
      </c>
    </row>
    <row r="597" spans="1:22">
      <c r="A597" s="87" t="s">
        <v>20</v>
      </c>
      <c r="B597" s="118" t="s">
        <v>3387</v>
      </c>
      <c r="C597" s="116" t="s">
        <v>1862</v>
      </c>
      <c r="D597" s="103" t="s">
        <v>3387</v>
      </c>
      <c r="E597" s="88">
        <v>467.6</v>
      </c>
      <c r="F597" s="116" t="s">
        <v>1018</v>
      </c>
      <c r="G597" s="108"/>
      <c r="H597" s="86">
        <v>3</v>
      </c>
      <c r="I597" s="124"/>
      <c r="J597" s="108" t="s">
        <v>4230</v>
      </c>
      <c r="K597" s="114" t="s">
        <v>3785</v>
      </c>
      <c r="L597" s="89" t="s">
        <v>3786</v>
      </c>
      <c r="M597" s="89" t="s">
        <v>18</v>
      </c>
      <c r="N597" s="114" t="s">
        <v>3787</v>
      </c>
      <c r="O597" s="102" t="s">
        <v>18</v>
      </c>
      <c r="P597" s="114" t="s">
        <v>3788</v>
      </c>
      <c r="Q597" s="115" t="s">
        <v>18</v>
      </c>
      <c r="R597" s="114" t="s">
        <v>18</v>
      </c>
      <c r="S597" s="87">
        <v>40161530</v>
      </c>
      <c r="T597" s="122" t="s">
        <v>5770</v>
      </c>
      <c r="U597" s="121">
        <v>10076333195635</v>
      </c>
      <c r="V597" s="123">
        <v>0.27272727272727271</v>
      </c>
    </row>
    <row r="598" spans="1:22">
      <c r="A598" s="87" t="s">
        <v>20</v>
      </c>
      <c r="B598" s="118" t="s">
        <v>3386</v>
      </c>
      <c r="C598" s="116" t="s">
        <v>1862</v>
      </c>
      <c r="D598" s="103" t="s">
        <v>3386</v>
      </c>
      <c r="E598" s="88">
        <v>268.70999999999998</v>
      </c>
      <c r="F598" s="116" t="s">
        <v>1018</v>
      </c>
      <c r="G598" s="85" t="s">
        <v>3311</v>
      </c>
      <c r="H598" s="86">
        <v>3</v>
      </c>
      <c r="I598" s="124"/>
      <c r="J598" s="108" t="s">
        <v>4229</v>
      </c>
      <c r="K598" s="114" t="s">
        <v>3781</v>
      </c>
      <c r="L598" s="89" t="s">
        <v>3782</v>
      </c>
      <c r="M598" s="89" t="s">
        <v>18</v>
      </c>
      <c r="N598" s="114">
        <v>24270</v>
      </c>
      <c r="O598" s="102" t="s">
        <v>3783</v>
      </c>
      <c r="P598" s="114" t="s">
        <v>3784</v>
      </c>
      <c r="Q598" s="115" t="s">
        <v>18</v>
      </c>
      <c r="R598" s="114" t="s">
        <v>18</v>
      </c>
      <c r="S598" s="87">
        <v>40161530</v>
      </c>
      <c r="T598" s="122" t="s">
        <v>5653</v>
      </c>
      <c r="U598" s="121" t="s">
        <v>5654</v>
      </c>
      <c r="V598" s="123">
        <v>0.3609090909090909</v>
      </c>
    </row>
    <row r="599" spans="1:22">
      <c r="A599" s="87" t="s">
        <v>20</v>
      </c>
      <c r="B599" s="118" t="s">
        <v>3385</v>
      </c>
      <c r="C599" s="116" t="s">
        <v>1862</v>
      </c>
      <c r="D599" s="103" t="s">
        <v>3385</v>
      </c>
      <c r="E599" s="88">
        <v>202.46</v>
      </c>
      <c r="F599" s="116" t="s">
        <v>1018</v>
      </c>
      <c r="G599" s="108"/>
      <c r="H599" s="86">
        <v>3</v>
      </c>
      <c r="I599" s="124"/>
      <c r="J599" s="108" t="s">
        <v>4228</v>
      </c>
      <c r="K599" s="114" t="s">
        <v>3776</v>
      </c>
      <c r="L599" s="89" t="s">
        <v>3777</v>
      </c>
      <c r="M599" s="89" t="s">
        <v>18</v>
      </c>
      <c r="N599" s="114">
        <v>24012</v>
      </c>
      <c r="O599" s="102" t="s">
        <v>3778</v>
      </c>
      <c r="P599" s="114" t="s">
        <v>3779</v>
      </c>
      <c r="Q599" s="115" t="s">
        <v>5967</v>
      </c>
      <c r="R599" s="114" t="s">
        <v>3780</v>
      </c>
      <c r="S599" s="87">
        <v>40161530</v>
      </c>
      <c r="T599" s="122" t="s">
        <v>5771</v>
      </c>
      <c r="U599" s="121" t="s">
        <v>5772</v>
      </c>
      <c r="V599" s="123">
        <v>4.1636363636363631E-2</v>
      </c>
    </row>
    <row r="600" spans="1:22">
      <c r="A600" s="87" t="s">
        <v>6136</v>
      </c>
      <c r="B600" s="118" t="s">
        <v>3384</v>
      </c>
      <c r="C600" s="116" t="s">
        <v>1862</v>
      </c>
      <c r="D600" s="103" t="s">
        <v>3384</v>
      </c>
      <c r="E600" s="88">
        <v>272.49</v>
      </c>
      <c r="F600" s="116" t="s">
        <v>1018</v>
      </c>
      <c r="G600" s="108"/>
      <c r="H600" s="86">
        <v>3</v>
      </c>
      <c r="I600" s="124"/>
      <c r="J600" s="108" t="s">
        <v>4622</v>
      </c>
      <c r="K600" s="114">
        <v>20958479</v>
      </c>
      <c r="L600" s="89" t="s">
        <v>18</v>
      </c>
      <c r="M600" s="89" t="s">
        <v>18</v>
      </c>
      <c r="N600" s="114" t="s">
        <v>3772</v>
      </c>
      <c r="O600" s="102" t="s">
        <v>3773</v>
      </c>
      <c r="P600" s="114" t="s">
        <v>3774</v>
      </c>
      <c r="Q600" s="115" t="s">
        <v>18</v>
      </c>
      <c r="R600" s="114" t="s">
        <v>3775</v>
      </c>
      <c r="S600" s="87">
        <v>40161530</v>
      </c>
      <c r="T600" s="122" t="s">
        <v>5773</v>
      </c>
      <c r="U600" s="121" t="s">
        <v>5774</v>
      </c>
      <c r="V600" s="123">
        <v>1</v>
      </c>
    </row>
    <row r="601" spans="1:22">
      <c r="A601" s="87" t="s">
        <v>20</v>
      </c>
      <c r="B601" s="118" t="s">
        <v>3383</v>
      </c>
      <c r="C601" s="116" t="s">
        <v>1862</v>
      </c>
      <c r="D601" s="103" t="s">
        <v>3383</v>
      </c>
      <c r="E601" s="88">
        <v>190.99</v>
      </c>
      <c r="F601" s="116" t="s">
        <v>1018</v>
      </c>
      <c r="G601" s="108"/>
      <c r="H601" s="86">
        <v>3</v>
      </c>
      <c r="I601" s="124"/>
      <c r="J601" s="108" t="s">
        <v>4227</v>
      </c>
      <c r="K601" s="114" t="s">
        <v>3768</v>
      </c>
      <c r="L601" s="89" t="s">
        <v>18</v>
      </c>
      <c r="M601" s="89" t="s">
        <v>18</v>
      </c>
      <c r="N601" s="114">
        <v>24053</v>
      </c>
      <c r="O601" s="102" t="s">
        <v>3769</v>
      </c>
      <c r="P601" s="114" t="s">
        <v>3770</v>
      </c>
      <c r="Q601" s="115" t="s">
        <v>18</v>
      </c>
      <c r="R601" s="114" t="s">
        <v>3771</v>
      </c>
      <c r="S601" s="87">
        <v>40161530</v>
      </c>
      <c r="T601" s="122" t="s">
        <v>5775</v>
      </c>
      <c r="U601" s="121" t="s">
        <v>5776</v>
      </c>
      <c r="V601" s="123">
        <v>7.6818181818181813E-2</v>
      </c>
    </row>
    <row r="602" spans="1:22">
      <c r="A602" s="87" t="s">
        <v>20</v>
      </c>
      <c r="B602" s="118" t="s">
        <v>3476</v>
      </c>
      <c r="C602" s="116" t="s">
        <v>1861</v>
      </c>
      <c r="D602" s="119" t="s">
        <v>4355</v>
      </c>
      <c r="E602" s="88">
        <v>172.5</v>
      </c>
      <c r="F602" s="116" t="s">
        <v>1018</v>
      </c>
      <c r="G602" s="108"/>
      <c r="H602" s="86">
        <v>3</v>
      </c>
      <c r="I602" s="124"/>
      <c r="J602" s="108" t="s">
        <v>4303</v>
      </c>
      <c r="K602" s="114" t="s">
        <v>4070</v>
      </c>
      <c r="L602" s="89" t="s">
        <v>18</v>
      </c>
      <c r="M602" s="89" t="s">
        <v>18</v>
      </c>
      <c r="N602" s="114">
        <v>24619</v>
      </c>
      <c r="O602" s="102" t="s">
        <v>4071</v>
      </c>
      <c r="P602" s="114" t="s">
        <v>4072</v>
      </c>
      <c r="Q602" s="115" t="s">
        <v>5968</v>
      </c>
      <c r="R602" s="114" t="s">
        <v>4073</v>
      </c>
      <c r="S602" s="87">
        <v>40161530</v>
      </c>
      <c r="T602" s="122" t="s">
        <v>5777</v>
      </c>
      <c r="U602" s="121" t="s">
        <v>5778</v>
      </c>
      <c r="V602" s="123">
        <v>4.7727272727272722E-2</v>
      </c>
    </row>
    <row r="603" spans="1:22">
      <c r="A603" s="87" t="s">
        <v>20</v>
      </c>
      <c r="B603" s="118" t="s">
        <v>3382</v>
      </c>
      <c r="C603" s="116" t="s">
        <v>1862</v>
      </c>
      <c r="D603" s="103" t="s">
        <v>3382</v>
      </c>
      <c r="E603" s="88">
        <v>319.36</v>
      </c>
      <c r="F603" s="116" t="s">
        <v>1018</v>
      </c>
      <c r="G603" s="108"/>
      <c r="H603" s="86">
        <v>3</v>
      </c>
      <c r="I603" s="124"/>
      <c r="J603" s="108" t="s">
        <v>4226</v>
      </c>
      <c r="K603" s="114" t="s">
        <v>3763</v>
      </c>
      <c r="L603" s="89" t="s">
        <v>3764</v>
      </c>
      <c r="M603" s="89" t="s">
        <v>18</v>
      </c>
      <c r="N603" s="114">
        <v>49700</v>
      </c>
      <c r="O603" s="102" t="s">
        <v>3765</v>
      </c>
      <c r="P603" s="114" t="s">
        <v>3766</v>
      </c>
      <c r="Q603" s="115" t="s">
        <v>18</v>
      </c>
      <c r="R603" s="114" t="s">
        <v>3767</v>
      </c>
      <c r="S603" s="87">
        <v>40161530</v>
      </c>
      <c r="T603" s="122" t="s">
        <v>5779</v>
      </c>
      <c r="U603" s="121" t="s">
        <v>5780</v>
      </c>
      <c r="V603" s="123">
        <v>0.11363636363636363</v>
      </c>
    </row>
    <row r="604" spans="1:22">
      <c r="A604" s="87" t="s">
        <v>20</v>
      </c>
      <c r="B604" s="118" t="s">
        <v>3477</v>
      </c>
      <c r="C604" s="116" t="s">
        <v>1862</v>
      </c>
      <c r="D604" s="119" t="s">
        <v>4356</v>
      </c>
      <c r="E604" s="88">
        <v>347.53</v>
      </c>
      <c r="F604" s="116" t="s">
        <v>1018</v>
      </c>
      <c r="G604" s="108"/>
      <c r="H604" s="86">
        <v>3</v>
      </c>
      <c r="I604" s="124"/>
      <c r="J604" s="108" t="s">
        <v>4304</v>
      </c>
      <c r="K604" s="114" t="s">
        <v>4074</v>
      </c>
      <c r="L604" s="89" t="s">
        <v>18</v>
      </c>
      <c r="M604" s="89" t="s">
        <v>18</v>
      </c>
      <c r="N604" s="114">
        <v>24148</v>
      </c>
      <c r="O604" s="102" t="s">
        <v>18</v>
      </c>
      <c r="P604" s="114" t="s">
        <v>4075</v>
      </c>
      <c r="Q604" s="115" t="s">
        <v>18</v>
      </c>
      <c r="R604" s="114" t="s">
        <v>18</v>
      </c>
      <c r="S604" s="87">
        <v>40161530</v>
      </c>
      <c r="T604" s="122" t="s">
        <v>5781</v>
      </c>
      <c r="U604" s="121" t="s">
        <v>5782</v>
      </c>
      <c r="V604" s="123">
        <v>3.6818181818181819E-2</v>
      </c>
    </row>
    <row r="605" spans="1:22">
      <c r="A605" s="87" t="s">
        <v>20</v>
      </c>
      <c r="B605" s="118" t="s">
        <v>3380</v>
      </c>
      <c r="C605" s="116" t="s">
        <v>1862</v>
      </c>
      <c r="D605" s="103" t="s">
        <v>3380</v>
      </c>
      <c r="E605" s="88">
        <v>336.77</v>
      </c>
      <c r="F605" s="116" t="s">
        <v>1018</v>
      </c>
      <c r="G605" s="85" t="s">
        <v>3311</v>
      </c>
      <c r="H605" s="86">
        <v>3</v>
      </c>
      <c r="I605" s="124"/>
      <c r="J605" s="108" t="s">
        <v>4224</v>
      </c>
      <c r="K605" s="114" t="s">
        <v>3755</v>
      </c>
      <c r="L605" s="89" t="s">
        <v>3756</v>
      </c>
      <c r="M605" s="89" t="s">
        <v>18</v>
      </c>
      <c r="N605" s="114">
        <v>24879</v>
      </c>
      <c r="O605" s="102" t="s">
        <v>3757</v>
      </c>
      <c r="P605" s="114" t="s">
        <v>3758</v>
      </c>
      <c r="Q605" s="115" t="s">
        <v>18</v>
      </c>
      <c r="R605" s="114" t="s">
        <v>18</v>
      </c>
      <c r="S605" s="87">
        <v>40161530</v>
      </c>
      <c r="T605" s="122" t="s">
        <v>5655</v>
      </c>
      <c r="U605" s="121" t="s">
        <v>5656</v>
      </c>
      <c r="V605" s="123">
        <v>0.22727272727272727</v>
      </c>
    </row>
    <row r="606" spans="1:22">
      <c r="A606" s="87" t="s">
        <v>20</v>
      </c>
      <c r="B606" s="118" t="s">
        <v>3379</v>
      </c>
      <c r="C606" s="116" t="s">
        <v>1862</v>
      </c>
      <c r="D606" s="103" t="s">
        <v>3379</v>
      </c>
      <c r="E606" s="88">
        <v>516.77</v>
      </c>
      <c r="F606" s="116" t="s">
        <v>1018</v>
      </c>
      <c r="G606" s="85" t="s">
        <v>3311</v>
      </c>
      <c r="H606" s="86">
        <v>3</v>
      </c>
      <c r="I606" s="124"/>
      <c r="J606" s="108" t="s">
        <v>4223</v>
      </c>
      <c r="K606" s="114" t="s">
        <v>3751</v>
      </c>
      <c r="L606" s="89" t="s">
        <v>3752</v>
      </c>
      <c r="M606" s="89" t="s">
        <v>18</v>
      </c>
      <c r="N606" s="114">
        <v>49359</v>
      </c>
      <c r="O606" s="102" t="s">
        <v>3753</v>
      </c>
      <c r="P606" s="114" t="s">
        <v>3754</v>
      </c>
      <c r="Q606" s="115" t="s">
        <v>18</v>
      </c>
      <c r="R606" s="114" t="s">
        <v>18</v>
      </c>
      <c r="S606" s="87">
        <v>40161530</v>
      </c>
      <c r="T606" s="122" t="s">
        <v>5657</v>
      </c>
      <c r="U606" s="121" t="s">
        <v>5658</v>
      </c>
      <c r="V606" s="123">
        <v>0.10227272727272727</v>
      </c>
    </row>
    <row r="607" spans="1:22">
      <c r="A607" s="87" t="s">
        <v>20</v>
      </c>
      <c r="B607" s="118" t="s">
        <v>3378</v>
      </c>
      <c r="C607" s="116" t="s">
        <v>1862</v>
      </c>
      <c r="D607" s="103" t="s">
        <v>3378</v>
      </c>
      <c r="E607" s="88">
        <v>251.76</v>
      </c>
      <c r="F607" s="116" t="s">
        <v>1018</v>
      </c>
      <c r="G607" s="85" t="s">
        <v>3311</v>
      </c>
      <c r="H607" s="86">
        <v>3</v>
      </c>
      <c r="I607" s="124"/>
      <c r="J607" s="108" t="s">
        <v>4222</v>
      </c>
      <c r="K607" s="114" t="s">
        <v>3749</v>
      </c>
      <c r="L607" s="89" t="s">
        <v>18</v>
      </c>
      <c r="M607" s="89" t="s">
        <v>18</v>
      </c>
      <c r="N607" s="114">
        <v>24682</v>
      </c>
      <c r="O607" s="102" t="s">
        <v>3747</v>
      </c>
      <c r="P607" s="114" t="s">
        <v>3750</v>
      </c>
      <c r="Q607" s="115" t="s">
        <v>18</v>
      </c>
      <c r="R607" s="114" t="s">
        <v>18</v>
      </c>
      <c r="S607" s="87">
        <v>40161530</v>
      </c>
      <c r="T607" s="122" t="s">
        <v>5659</v>
      </c>
      <c r="U607" s="121" t="s">
        <v>5660</v>
      </c>
      <c r="V607" s="123">
        <v>0.22727272727272727</v>
      </c>
    </row>
    <row r="608" spans="1:22">
      <c r="A608" s="87" t="s">
        <v>20</v>
      </c>
      <c r="B608" s="118" t="s">
        <v>3478</v>
      </c>
      <c r="C608" s="116" t="s">
        <v>1862</v>
      </c>
      <c r="D608" s="119" t="s">
        <v>4357</v>
      </c>
      <c r="E608" s="88">
        <v>195.81</v>
      </c>
      <c r="F608" s="116" t="s">
        <v>1018</v>
      </c>
      <c r="G608" s="85"/>
      <c r="H608" s="86">
        <v>3</v>
      </c>
      <c r="I608" s="124"/>
      <c r="J608" s="108" t="s">
        <v>4305</v>
      </c>
      <c r="K608" s="114" t="s">
        <v>4076</v>
      </c>
      <c r="L608" s="89" t="s">
        <v>4077</v>
      </c>
      <c r="M608" s="89" t="s">
        <v>18</v>
      </c>
      <c r="N608" s="114">
        <v>24579</v>
      </c>
      <c r="O608" s="102" t="s">
        <v>4078</v>
      </c>
      <c r="P608" s="114" t="s">
        <v>4079</v>
      </c>
      <c r="Q608" s="115" t="s">
        <v>5931</v>
      </c>
      <c r="R608" s="114" t="s">
        <v>4080</v>
      </c>
      <c r="S608" s="87">
        <v>40161530</v>
      </c>
      <c r="T608" s="122" t="s">
        <v>5661</v>
      </c>
      <c r="U608" s="121" t="s">
        <v>5662</v>
      </c>
      <c r="V608" s="123">
        <v>0.22727272727272727</v>
      </c>
    </row>
    <row r="609" spans="1:22">
      <c r="A609" s="87" t="s">
        <v>20</v>
      </c>
      <c r="B609" s="118" t="s">
        <v>3484</v>
      </c>
      <c r="C609" s="116" t="s">
        <v>1862</v>
      </c>
      <c r="D609" s="119" t="s">
        <v>4364</v>
      </c>
      <c r="E609" s="88">
        <v>241.81</v>
      </c>
      <c r="F609" s="116" t="s">
        <v>1018</v>
      </c>
      <c r="G609" s="85"/>
      <c r="H609" s="86">
        <v>3</v>
      </c>
      <c r="I609" s="124"/>
      <c r="J609" s="108" t="s">
        <v>4310</v>
      </c>
      <c r="K609" s="114" t="s">
        <v>4100</v>
      </c>
      <c r="L609" s="89" t="s">
        <v>4101</v>
      </c>
      <c r="M609" s="89" t="s">
        <v>18</v>
      </c>
      <c r="N609" s="114">
        <v>24200</v>
      </c>
      <c r="O609" s="102" t="s">
        <v>4102</v>
      </c>
      <c r="P609" s="114" t="s">
        <v>4103</v>
      </c>
      <c r="Q609" s="115" t="s">
        <v>18</v>
      </c>
      <c r="R609" s="114" t="s">
        <v>4104</v>
      </c>
      <c r="S609" s="87">
        <v>40161530</v>
      </c>
      <c r="T609" s="122" t="s">
        <v>5663</v>
      </c>
      <c r="U609" s="121" t="s">
        <v>5664</v>
      </c>
      <c r="V609" s="123">
        <v>0.22727272727272727</v>
      </c>
    </row>
    <row r="610" spans="1:22">
      <c r="A610" s="87" t="s">
        <v>20</v>
      </c>
      <c r="B610" s="118" t="s">
        <v>2060</v>
      </c>
      <c r="C610" s="116" t="s">
        <v>1862</v>
      </c>
      <c r="D610" s="103" t="s">
        <v>3251</v>
      </c>
      <c r="E610" s="88">
        <v>327.06</v>
      </c>
      <c r="F610" s="116" t="s">
        <v>1018</v>
      </c>
      <c r="G610" s="85" t="s">
        <v>3311</v>
      </c>
      <c r="H610" s="86">
        <v>3</v>
      </c>
      <c r="I610" s="99"/>
      <c r="J610" s="98" t="s">
        <v>3195</v>
      </c>
      <c r="K610" s="114">
        <v>9179905</v>
      </c>
      <c r="L610" s="89" t="s">
        <v>2538</v>
      </c>
      <c r="M610" s="89" t="s">
        <v>18</v>
      </c>
      <c r="N610" s="114">
        <v>24472</v>
      </c>
      <c r="O610" s="102" t="s">
        <v>2686</v>
      </c>
      <c r="P610" s="114" t="s">
        <v>18</v>
      </c>
      <c r="Q610" s="115" t="s">
        <v>5932</v>
      </c>
      <c r="R610" s="114" t="s">
        <v>3025</v>
      </c>
      <c r="S610" s="87">
        <v>40161530</v>
      </c>
      <c r="T610" s="122" t="s">
        <v>5005</v>
      </c>
      <c r="U610" s="121" t="s">
        <v>5006</v>
      </c>
      <c r="V610" s="123">
        <v>0.2118298103964438</v>
      </c>
    </row>
    <row r="611" spans="1:22">
      <c r="A611" s="87" t="s">
        <v>20</v>
      </c>
      <c r="B611" s="118" t="s">
        <v>3377</v>
      </c>
      <c r="C611" s="116" t="s">
        <v>1862</v>
      </c>
      <c r="D611" s="103" t="s">
        <v>3377</v>
      </c>
      <c r="E611" s="88">
        <v>281</v>
      </c>
      <c r="F611" s="116" t="s">
        <v>1018</v>
      </c>
      <c r="G611" s="108"/>
      <c r="H611" s="86">
        <v>3</v>
      </c>
      <c r="I611" s="124"/>
      <c r="J611" s="108" t="s">
        <v>3087</v>
      </c>
      <c r="K611" s="114" t="s">
        <v>3746</v>
      </c>
      <c r="L611" s="89" t="s">
        <v>18</v>
      </c>
      <c r="M611" s="89" t="s">
        <v>18</v>
      </c>
      <c r="N611" s="114">
        <v>24687</v>
      </c>
      <c r="O611" s="102" t="s">
        <v>3747</v>
      </c>
      <c r="P611" s="114" t="s">
        <v>1629</v>
      </c>
      <c r="Q611" s="115" t="s">
        <v>18</v>
      </c>
      <c r="R611" s="114" t="s">
        <v>3748</v>
      </c>
      <c r="S611" s="87">
        <v>40161530</v>
      </c>
      <c r="T611" s="122" t="s">
        <v>5783</v>
      </c>
      <c r="U611" s="121" t="s">
        <v>5784</v>
      </c>
      <c r="V611" s="123">
        <v>0.13272727272727272</v>
      </c>
    </row>
    <row r="612" spans="1:22">
      <c r="A612" s="87" t="s">
        <v>6136</v>
      </c>
      <c r="B612" s="118" t="s">
        <v>6106</v>
      </c>
      <c r="C612" s="127" t="s">
        <v>1860</v>
      </c>
      <c r="D612" s="127" t="s">
        <v>6106</v>
      </c>
      <c r="E612" s="136">
        <v>376.36</v>
      </c>
      <c r="F612" s="116" t="s">
        <v>1018</v>
      </c>
      <c r="G612" s="85" t="s">
        <v>5986</v>
      </c>
      <c r="H612" s="86">
        <v>3</v>
      </c>
      <c r="I612" s="124"/>
      <c r="J612" s="23" t="s">
        <v>6113</v>
      </c>
      <c r="K612" s="126" t="s">
        <v>6121</v>
      </c>
      <c r="L612" s="114" t="s">
        <v>18</v>
      </c>
      <c r="M612" s="114" t="s">
        <v>18</v>
      </c>
      <c r="N612" s="114" t="s">
        <v>6138</v>
      </c>
      <c r="O612" s="114" t="s">
        <v>18</v>
      </c>
      <c r="P612" s="126" t="s">
        <v>6122</v>
      </c>
      <c r="Q612" s="115" t="s">
        <v>18</v>
      </c>
      <c r="R612" s="114" t="s">
        <v>18</v>
      </c>
      <c r="S612" s="87">
        <v>40161530</v>
      </c>
      <c r="T612" s="137" t="s">
        <v>6137</v>
      </c>
      <c r="U612" s="121">
        <v>10076333163139</v>
      </c>
      <c r="V612" s="123">
        <v>0.18140000000000001</v>
      </c>
    </row>
    <row r="613" spans="1:22">
      <c r="A613" s="87" t="s">
        <v>20</v>
      </c>
      <c r="B613" s="118" t="s">
        <v>3496</v>
      </c>
      <c r="C613" s="116" t="s">
        <v>1862</v>
      </c>
      <c r="D613" s="103" t="s">
        <v>4335</v>
      </c>
      <c r="E613" s="88">
        <v>283.14</v>
      </c>
      <c r="F613" s="116" t="s">
        <v>1018</v>
      </c>
      <c r="G613" s="108"/>
      <c r="H613" s="86">
        <v>3</v>
      </c>
      <c r="I613" s="124"/>
      <c r="J613" s="108" t="s">
        <v>4313</v>
      </c>
      <c r="K613" s="114" t="s">
        <v>4156</v>
      </c>
      <c r="L613" s="89" t="s">
        <v>4157</v>
      </c>
      <c r="M613" s="89" t="s">
        <v>18</v>
      </c>
      <c r="N613" s="114">
        <v>24036</v>
      </c>
      <c r="O613" s="102" t="s">
        <v>4158</v>
      </c>
      <c r="P613" s="114" t="s">
        <v>18</v>
      </c>
      <c r="Q613" s="115" t="s">
        <v>18</v>
      </c>
      <c r="R613" s="114" t="s">
        <v>4159</v>
      </c>
      <c r="S613" s="87">
        <v>40161530</v>
      </c>
      <c r="T613" s="122" t="s">
        <v>5785</v>
      </c>
      <c r="U613" s="121" t="s">
        <v>5786</v>
      </c>
      <c r="V613" s="123">
        <v>1.0454545454545452</v>
      </c>
    </row>
    <row r="614" spans="1:22">
      <c r="A614" s="87" t="s">
        <v>20</v>
      </c>
      <c r="B614" s="118" t="s">
        <v>3497</v>
      </c>
      <c r="C614" s="116" t="s">
        <v>1862</v>
      </c>
      <c r="D614" s="103" t="s">
        <v>4336</v>
      </c>
      <c r="E614" s="88">
        <v>329.12</v>
      </c>
      <c r="F614" s="116" t="s">
        <v>1018</v>
      </c>
      <c r="G614" s="108"/>
      <c r="H614" s="86">
        <v>3</v>
      </c>
      <c r="I614" s="124"/>
      <c r="J614" s="108" t="s">
        <v>4320</v>
      </c>
      <c r="K614" s="114" t="s">
        <v>4160</v>
      </c>
      <c r="L614" s="89" t="s">
        <v>18</v>
      </c>
      <c r="M614" s="89" t="s">
        <v>18</v>
      </c>
      <c r="N614" s="114">
        <v>24302</v>
      </c>
      <c r="O614" s="102" t="s">
        <v>4161</v>
      </c>
      <c r="P614" s="114" t="s">
        <v>4162</v>
      </c>
      <c r="Q614" s="115" t="s">
        <v>18</v>
      </c>
      <c r="R614" s="114" t="s">
        <v>4163</v>
      </c>
      <c r="S614" s="87">
        <v>40161530</v>
      </c>
      <c r="T614" s="122" t="s">
        <v>5787</v>
      </c>
      <c r="U614" s="121" t="s">
        <v>5788</v>
      </c>
      <c r="V614" s="123">
        <v>0.12318181818181818</v>
      </c>
    </row>
    <row r="615" spans="1:22">
      <c r="A615" s="87" t="s">
        <v>20</v>
      </c>
      <c r="B615" s="118" t="s">
        <v>3489</v>
      </c>
      <c r="C615" s="116" t="s">
        <v>1862</v>
      </c>
      <c r="D615" s="103" t="s">
        <v>4328</v>
      </c>
      <c r="E615" s="88">
        <v>331.85</v>
      </c>
      <c r="F615" s="116" t="s">
        <v>1018</v>
      </c>
      <c r="G615" s="85"/>
      <c r="H615" s="86">
        <v>3</v>
      </c>
      <c r="I615" s="124"/>
      <c r="J615" s="108" t="s">
        <v>4616</v>
      </c>
      <c r="K615" s="114" t="s">
        <v>4124</v>
      </c>
      <c r="L615" s="89" t="s">
        <v>4125</v>
      </c>
      <c r="M615" s="89" t="s">
        <v>18</v>
      </c>
      <c r="N615" s="114">
        <v>24863</v>
      </c>
      <c r="O615" s="102" t="s">
        <v>4126</v>
      </c>
      <c r="P615" s="114" t="s">
        <v>4127</v>
      </c>
      <c r="Q615" s="115" t="s">
        <v>18</v>
      </c>
      <c r="R615" s="114" t="s">
        <v>4128</v>
      </c>
      <c r="S615" s="87">
        <v>40161530</v>
      </c>
      <c r="T615" s="122" t="s">
        <v>5665</v>
      </c>
      <c r="U615" s="121" t="s">
        <v>5666</v>
      </c>
      <c r="V615" s="123">
        <v>0.15590909090909091</v>
      </c>
    </row>
    <row r="616" spans="1:22">
      <c r="A616" s="87" t="s">
        <v>20</v>
      </c>
      <c r="B616" s="118" t="s">
        <v>3495</v>
      </c>
      <c r="C616" s="116" t="s">
        <v>1862</v>
      </c>
      <c r="D616" s="103" t="s">
        <v>4334</v>
      </c>
      <c r="E616" s="88">
        <v>226.64</v>
      </c>
      <c r="F616" s="116" t="s">
        <v>1018</v>
      </c>
      <c r="G616" s="85"/>
      <c r="H616" s="86">
        <v>3</v>
      </c>
      <c r="I616" s="124"/>
      <c r="J616" s="108" t="s">
        <v>4319</v>
      </c>
      <c r="K616" s="114" t="s">
        <v>4151</v>
      </c>
      <c r="L616" s="89" t="s">
        <v>4152</v>
      </c>
      <c r="M616" s="89" t="s">
        <v>18</v>
      </c>
      <c r="N616" s="114">
        <v>49093</v>
      </c>
      <c r="O616" s="102" t="s">
        <v>4153</v>
      </c>
      <c r="P616" s="114" t="s">
        <v>4154</v>
      </c>
      <c r="Q616" s="115" t="s">
        <v>18</v>
      </c>
      <c r="R616" s="114" t="s">
        <v>4155</v>
      </c>
      <c r="S616" s="87">
        <v>40161530</v>
      </c>
      <c r="T616" s="122" t="s">
        <v>5667</v>
      </c>
      <c r="U616" s="121" t="s">
        <v>5668</v>
      </c>
      <c r="V616" s="123">
        <v>4.5454545454545463E-2</v>
      </c>
    </row>
    <row r="617" spans="1:22">
      <c r="A617" s="87" t="s">
        <v>20</v>
      </c>
      <c r="B617" s="118" t="s">
        <v>3376</v>
      </c>
      <c r="C617" s="116" t="s">
        <v>1862</v>
      </c>
      <c r="D617" s="103" t="s">
        <v>3376</v>
      </c>
      <c r="E617" s="88">
        <v>324.27999999999997</v>
      </c>
      <c r="F617" s="116" t="s">
        <v>1018</v>
      </c>
      <c r="G617" s="85" t="s">
        <v>3311</v>
      </c>
      <c r="H617" s="86">
        <v>3</v>
      </c>
      <c r="I617" s="124"/>
      <c r="J617" s="108" t="s">
        <v>3047</v>
      </c>
      <c r="K617" s="114" t="s">
        <v>3743</v>
      </c>
      <c r="L617" s="89" t="s">
        <v>18</v>
      </c>
      <c r="M617" s="89" t="s">
        <v>18</v>
      </c>
      <c r="N617" s="114">
        <v>24794</v>
      </c>
      <c r="O617" s="102" t="s">
        <v>3744</v>
      </c>
      <c r="P617" s="114" t="s">
        <v>3745</v>
      </c>
      <c r="Q617" s="115" t="s">
        <v>18</v>
      </c>
      <c r="R617" s="114" t="s">
        <v>18</v>
      </c>
      <c r="S617" s="87">
        <v>40161530</v>
      </c>
      <c r="T617" s="122" t="s">
        <v>5669</v>
      </c>
      <c r="U617" s="121" t="s">
        <v>5670</v>
      </c>
      <c r="V617" s="123">
        <v>0.12272727272727273</v>
      </c>
    </row>
    <row r="618" spans="1:22">
      <c r="A618" s="87" t="s">
        <v>20</v>
      </c>
      <c r="B618" s="118" t="s">
        <v>3375</v>
      </c>
      <c r="C618" s="116" t="s">
        <v>1862</v>
      </c>
      <c r="D618" s="103" t="s">
        <v>3375</v>
      </c>
      <c r="E618" s="88">
        <v>261.05</v>
      </c>
      <c r="F618" s="116" t="s">
        <v>1018</v>
      </c>
      <c r="G618" s="85" t="s">
        <v>3311</v>
      </c>
      <c r="H618" s="86">
        <v>3</v>
      </c>
      <c r="I618" s="124"/>
      <c r="J618" s="108" t="s">
        <v>4623</v>
      </c>
      <c r="K618" s="114" t="s">
        <v>3741</v>
      </c>
      <c r="L618" s="89" t="s">
        <v>18</v>
      </c>
      <c r="M618" s="89" t="s">
        <v>18</v>
      </c>
      <c r="N618" s="114">
        <v>24854</v>
      </c>
      <c r="O618" s="102" t="s">
        <v>3742</v>
      </c>
      <c r="P618" s="114" t="s">
        <v>2747</v>
      </c>
      <c r="Q618" s="115" t="s">
        <v>18</v>
      </c>
      <c r="R618" s="114" t="s">
        <v>2952</v>
      </c>
      <c r="S618" s="87">
        <v>40161530</v>
      </c>
      <c r="T618" s="122" t="s">
        <v>5671</v>
      </c>
      <c r="U618" s="121" t="s">
        <v>5672</v>
      </c>
      <c r="V618" s="123">
        <v>0.22727272727272727</v>
      </c>
    </row>
    <row r="619" spans="1:22">
      <c r="A619" s="87" t="s">
        <v>20</v>
      </c>
      <c r="B619" s="118" t="s">
        <v>3374</v>
      </c>
      <c r="C619" s="116" t="s">
        <v>1862</v>
      </c>
      <c r="D619" s="103" t="s">
        <v>3374</v>
      </c>
      <c r="E619" s="88">
        <v>393.74</v>
      </c>
      <c r="F619" s="116" t="s">
        <v>1018</v>
      </c>
      <c r="G619" s="85" t="s">
        <v>3311</v>
      </c>
      <c r="H619" s="86">
        <v>3</v>
      </c>
      <c r="I619" s="124"/>
      <c r="J619" s="108" t="s">
        <v>4221</v>
      </c>
      <c r="K619" s="114" t="s">
        <v>3737</v>
      </c>
      <c r="L619" s="89" t="s">
        <v>5936</v>
      </c>
      <c r="M619" s="114" t="s">
        <v>3738</v>
      </c>
      <c r="N619" s="114">
        <v>24903</v>
      </c>
      <c r="O619" s="102" t="s">
        <v>18</v>
      </c>
      <c r="P619" s="114" t="s">
        <v>3739</v>
      </c>
      <c r="Q619" s="115" t="s">
        <v>18</v>
      </c>
      <c r="R619" s="114" t="s">
        <v>3740</v>
      </c>
      <c r="S619" s="87">
        <v>40161530</v>
      </c>
      <c r="T619" s="122" t="s">
        <v>5673</v>
      </c>
      <c r="U619" s="121" t="s">
        <v>5674</v>
      </c>
      <c r="V619" s="123">
        <v>0.22727272727272727</v>
      </c>
    </row>
    <row r="620" spans="1:22">
      <c r="A620" s="87" t="s">
        <v>20</v>
      </c>
      <c r="B620" s="118" t="s">
        <v>3373</v>
      </c>
      <c r="C620" s="116" t="s">
        <v>1862</v>
      </c>
      <c r="D620" s="103" t="s">
        <v>3373</v>
      </c>
      <c r="E620" s="88">
        <v>370.42</v>
      </c>
      <c r="F620" s="116" t="s">
        <v>1018</v>
      </c>
      <c r="G620" s="108"/>
      <c r="H620" s="86">
        <v>3</v>
      </c>
      <c r="I620" s="124"/>
      <c r="J620" s="108" t="s">
        <v>4220</v>
      </c>
      <c r="K620" s="114">
        <v>91175057</v>
      </c>
      <c r="L620" s="89" t="s">
        <v>3733</v>
      </c>
      <c r="M620" s="89" t="s">
        <v>18</v>
      </c>
      <c r="N620" s="114">
        <v>24899</v>
      </c>
      <c r="O620" s="102" t="s">
        <v>3734</v>
      </c>
      <c r="P620" s="114" t="s">
        <v>3735</v>
      </c>
      <c r="Q620" s="115" t="s">
        <v>18</v>
      </c>
      <c r="R620" s="114" t="s">
        <v>3736</v>
      </c>
      <c r="S620" s="87">
        <v>40161530</v>
      </c>
      <c r="T620" s="122" t="s">
        <v>5789</v>
      </c>
      <c r="U620" s="121" t="s">
        <v>5790</v>
      </c>
      <c r="V620" s="123">
        <v>0.19681818181818181</v>
      </c>
    </row>
    <row r="621" spans="1:22">
      <c r="A621" s="87" t="s">
        <v>19</v>
      </c>
      <c r="B621" s="118" t="s">
        <v>3371</v>
      </c>
      <c r="C621" s="116" t="s">
        <v>1862</v>
      </c>
      <c r="D621" s="103" t="s">
        <v>3371</v>
      </c>
      <c r="E621" s="88">
        <v>474.23</v>
      </c>
      <c r="F621" s="116" t="s">
        <v>1018</v>
      </c>
      <c r="G621" s="108"/>
      <c r="H621" s="86">
        <v>3</v>
      </c>
      <c r="I621" s="124"/>
      <c r="J621" s="108" t="s">
        <v>4219</v>
      </c>
      <c r="K621" s="114" t="s">
        <v>3724</v>
      </c>
      <c r="L621" s="89" t="s">
        <v>3725</v>
      </c>
      <c r="M621" s="89" t="s">
        <v>18</v>
      </c>
      <c r="N621" s="114" t="s">
        <v>3726</v>
      </c>
      <c r="O621" s="102" t="s">
        <v>3727</v>
      </c>
      <c r="P621" s="114" t="s">
        <v>3728</v>
      </c>
      <c r="Q621" s="115" t="s">
        <v>5969</v>
      </c>
      <c r="R621" s="114" t="s">
        <v>3729</v>
      </c>
      <c r="S621" s="87">
        <v>40161505</v>
      </c>
      <c r="T621" s="122" t="s">
        <v>5791</v>
      </c>
      <c r="U621" s="121">
        <v>10076333608036</v>
      </c>
      <c r="V621" s="123">
        <v>6.6818181818181804E-2</v>
      </c>
    </row>
    <row r="622" spans="1:22">
      <c r="A622" s="87" t="s">
        <v>19</v>
      </c>
      <c r="B622" s="118" t="s">
        <v>3486</v>
      </c>
      <c r="C622" s="116" t="s">
        <v>1861</v>
      </c>
      <c r="D622" s="119" t="s">
        <v>4366</v>
      </c>
      <c r="E622" s="88">
        <v>367.45</v>
      </c>
      <c r="F622" s="116" t="s">
        <v>1018</v>
      </c>
      <c r="G622" s="108"/>
      <c r="H622" s="86">
        <v>3</v>
      </c>
      <c r="I622" s="124"/>
      <c r="J622" s="108" t="s">
        <v>4311</v>
      </c>
      <c r="K622" s="114" t="s">
        <v>4111</v>
      </c>
      <c r="L622" s="89" t="s">
        <v>18</v>
      </c>
      <c r="M622" s="89" t="s">
        <v>18</v>
      </c>
      <c r="N622" s="114" t="s">
        <v>4112</v>
      </c>
      <c r="O622" s="102" t="s">
        <v>18</v>
      </c>
      <c r="P622" s="114" t="s">
        <v>4113</v>
      </c>
      <c r="Q622" s="115" t="s">
        <v>5970</v>
      </c>
      <c r="R622" s="114" t="s">
        <v>18</v>
      </c>
      <c r="S622" s="87">
        <v>40161505</v>
      </c>
      <c r="T622" s="122" t="s">
        <v>5792</v>
      </c>
      <c r="U622" s="121">
        <v>10076333132609</v>
      </c>
      <c r="V622" s="123">
        <v>0.43499999999999994</v>
      </c>
    </row>
    <row r="623" spans="1:22">
      <c r="A623" s="87" t="s">
        <v>19</v>
      </c>
      <c r="B623" s="118" t="s">
        <v>3498</v>
      </c>
      <c r="C623" s="116" t="s">
        <v>1862</v>
      </c>
      <c r="D623" s="103" t="s">
        <v>4337</v>
      </c>
      <c r="E623" s="88">
        <v>404.86</v>
      </c>
      <c r="F623" s="116" t="s">
        <v>1018</v>
      </c>
      <c r="G623" s="108"/>
      <c r="H623" s="86">
        <v>3</v>
      </c>
      <c r="I623" s="124"/>
      <c r="J623" s="108" t="s">
        <v>4321</v>
      </c>
      <c r="K623" s="114" t="s">
        <v>4164</v>
      </c>
      <c r="L623" s="89" t="s">
        <v>18</v>
      </c>
      <c r="M623" s="89" t="s">
        <v>18</v>
      </c>
      <c r="N623" s="114" t="s">
        <v>4165</v>
      </c>
      <c r="O623" s="102" t="s">
        <v>18</v>
      </c>
      <c r="P623" s="114" t="s">
        <v>4166</v>
      </c>
      <c r="Q623" s="115" t="s">
        <v>18</v>
      </c>
      <c r="R623" s="114" t="s">
        <v>18</v>
      </c>
      <c r="S623" s="87">
        <v>40161505</v>
      </c>
      <c r="T623" s="122" t="s">
        <v>5793</v>
      </c>
      <c r="U623" s="121" t="s">
        <v>5794</v>
      </c>
      <c r="V623" s="123">
        <v>0.38363636363636361</v>
      </c>
    </row>
    <row r="624" spans="1:22">
      <c r="A624" s="87" t="s">
        <v>19</v>
      </c>
      <c r="B624" s="118" t="s">
        <v>4368</v>
      </c>
      <c r="C624" s="116" t="s">
        <v>1861</v>
      </c>
      <c r="D624" s="103" t="s">
        <v>4368</v>
      </c>
      <c r="E624" s="88">
        <v>755.04</v>
      </c>
      <c r="F624" s="116" t="s">
        <v>1018</v>
      </c>
      <c r="G624" s="108"/>
      <c r="H624" s="86">
        <v>3</v>
      </c>
      <c r="I624" s="124"/>
      <c r="J624" s="23" t="s">
        <v>4369</v>
      </c>
      <c r="K624" s="114" t="s">
        <v>4372</v>
      </c>
      <c r="L624" s="89" t="s">
        <v>18</v>
      </c>
      <c r="M624" s="89" t="s">
        <v>18</v>
      </c>
      <c r="N624" s="114" t="s">
        <v>4370</v>
      </c>
      <c r="O624" s="102" t="s">
        <v>18</v>
      </c>
      <c r="P624" s="114" t="s">
        <v>4371</v>
      </c>
      <c r="Q624" s="115" t="s">
        <v>5971</v>
      </c>
      <c r="R624" s="114" t="s">
        <v>5859</v>
      </c>
      <c r="S624" s="87">
        <v>40161505</v>
      </c>
      <c r="T624" s="122" t="s">
        <v>5795</v>
      </c>
      <c r="U624" s="121">
        <v>10076333608050</v>
      </c>
      <c r="V624" s="123">
        <v>0.64909090909090905</v>
      </c>
    </row>
    <row r="625" spans="1:22">
      <c r="A625" s="87" t="s">
        <v>19</v>
      </c>
      <c r="B625" s="118" t="s">
        <v>3366</v>
      </c>
      <c r="C625" s="116" t="s">
        <v>1862</v>
      </c>
      <c r="D625" s="103" t="s">
        <v>3366</v>
      </c>
      <c r="E625" s="88">
        <v>787.97</v>
      </c>
      <c r="F625" s="116" t="s">
        <v>1018</v>
      </c>
      <c r="G625" s="108"/>
      <c r="H625" s="86">
        <v>3</v>
      </c>
      <c r="I625" s="124"/>
      <c r="J625" s="113" t="s">
        <v>4367</v>
      </c>
      <c r="K625" s="114" t="s">
        <v>3708</v>
      </c>
      <c r="L625" s="89" t="s">
        <v>18</v>
      </c>
      <c r="M625" s="89" t="s">
        <v>18</v>
      </c>
      <c r="N625" s="114" t="s">
        <v>3709</v>
      </c>
      <c r="O625" s="102" t="s">
        <v>18</v>
      </c>
      <c r="P625" s="114" t="s">
        <v>3710</v>
      </c>
      <c r="Q625" s="115" t="s">
        <v>18</v>
      </c>
      <c r="R625" s="114" t="s">
        <v>18</v>
      </c>
      <c r="S625" s="87">
        <v>40161505</v>
      </c>
      <c r="T625" s="122" t="s">
        <v>5796</v>
      </c>
      <c r="U625" s="121">
        <v>10076333608043</v>
      </c>
      <c r="V625" s="123">
        <v>0.80363636363636359</v>
      </c>
    </row>
    <row r="626" spans="1:22">
      <c r="A626" s="87" t="s">
        <v>19</v>
      </c>
      <c r="B626" s="118" t="s">
        <v>3365</v>
      </c>
      <c r="C626" s="116" t="s">
        <v>1862</v>
      </c>
      <c r="D626" s="103" t="s">
        <v>3365</v>
      </c>
      <c r="E626" s="88">
        <v>281.22000000000003</v>
      </c>
      <c r="F626" s="116" t="s">
        <v>1018</v>
      </c>
      <c r="G626" s="108"/>
      <c r="H626" s="86">
        <v>3</v>
      </c>
      <c r="I626" s="124"/>
      <c r="J626" s="108" t="s">
        <v>4214</v>
      </c>
      <c r="K626" s="114">
        <v>94775933</v>
      </c>
      <c r="L626" s="89" t="s">
        <v>18</v>
      </c>
      <c r="M626" s="89" t="s">
        <v>18</v>
      </c>
      <c r="N626" s="114" t="s">
        <v>3705</v>
      </c>
      <c r="O626" s="102" t="s">
        <v>3706</v>
      </c>
      <c r="P626" s="114" t="s">
        <v>3707</v>
      </c>
      <c r="Q626" s="115" t="s">
        <v>5906</v>
      </c>
      <c r="R626" s="114" t="s">
        <v>18</v>
      </c>
      <c r="S626" s="87">
        <v>40161505</v>
      </c>
      <c r="T626" s="122" t="s">
        <v>5797</v>
      </c>
      <c r="U626" s="121" t="s">
        <v>5798</v>
      </c>
      <c r="V626" s="123">
        <v>0.24772727272727271</v>
      </c>
    </row>
    <row r="627" spans="1:22">
      <c r="A627" s="87" t="s">
        <v>19</v>
      </c>
      <c r="B627" s="118" t="s">
        <v>3363</v>
      </c>
      <c r="C627" s="116" t="s">
        <v>1862</v>
      </c>
      <c r="D627" s="103" t="s">
        <v>3363</v>
      </c>
      <c r="E627" s="88">
        <v>243.36</v>
      </c>
      <c r="F627" s="116" t="s">
        <v>1018</v>
      </c>
      <c r="G627" s="108"/>
      <c r="H627" s="86">
        <v>3</v>
      </c>
      <c r="I627" s="124"/>
      <c r="J627" s="108" t="s">
        <v>1127</v>
      </c>
      <c r="K627" s="114" t="s">
        <v>1778</v>
      </c>
      <c r="L627" s="89" t="s">
        <v>18</v>
      </c>
      <c r="M627" s="114" t="s">
        <v>1255</v>
      </c>
      <c r="N627" s="114">
        <v>46975</v>
      </c>
      <c r="O627" s="102" t="s">
        <v>3699</v>
      </c>
      <c r="P627" s="114" t="s">
        <v>1651</v>
      </c>
      <c r="Q627" s="115" t="s">
        <v>1388</v>
      </c>
      <c r="R627" s="114" t="s">
        <v>1512</v>
      </c>
      <c r="S627" s="87">
        <v>40161505</v>
      </c>
      <c r="T627" s="122" t="s">
        <v>5799</v>
      </c>
      <c r="U627" s="121" t="s">
        <v>5800</v>
      </c>
      <c r="V627" s="123">
        <v>0.45454545454545453</v>
      </c>
    </row>
    <row r="628" spans="1:22">
      <c r="A628" s="87" t="s">
        <v>19</v>
      </c>
      <c r="B628" s="118" t="s">
        <v>3360</v>
      </c>
      <c r="C628" s="116" t="s">
        <v>1862</v>
      </c>
      <c r="D628" s="103" t="s">
        <v>3360</v>
      </c>
      <c r="E628" s="88">
        <v>164.93</v>
      </c>
      <c r="F628" s="116" t="s">
        <v>1018</v>
      </c>
      <c r="G628" s="85" t="s">
        <v>3311</v>
      </c>
      <c r="H628" s="86">
        <v>3</v>
      </c>
      <c r="I628" s="124"/>
      <c r="J628" s="108" t="s">
        <v>4210</v>
      </c>
      <c r="K628" s="114">
        <v>8996587</v>
      </c>
      <c r="L628" s="89" t="s">
        <v>18</v>
      </c>
      <c r="M628" s="89" t="s">
        <v>18</v>
      </c>
      <c r="N628" s="114">
        <v>42103</v>
      </c>
      <c r="O628" s="102" t="s">
        <v>18</v>
      </c>
      <c r="P628" s="114" t="s">
        <v>3688</v>
      </c>
      <c r="Q628" s="114" t="s">
        <v>3689</v>
      </c>
      <c r="R628" s="114" t="s">
        <v>18</v>
      </c>
      <c r="S628" s="87">
        <v>40161505</v>
      </c>
      <c r="T628" s="122" t="s">
        <v>5675</v>
      </c>
      <c r="U628" s="121">
        <v>10076333133910</v>
      </c>
      <c r="V628" s="123">
        <v>0.37909090909090903</v>
      </c>
    </row>
    <row r="629" spans="1:22">
      <c r="A629" s="87" t="s">
        <v>19</v>
      </c>
      <c r="B629" s="118" t="s">
        <v>3358</v>
      </c>
      <c r="C629" s="116" t="s">
        <v>1862</v>
      </c>
      <c r="D629" s="103" t="s">
        <v>3358</v>
      </c>
      <c r="E629" s="88">
        <v>670.05</v>
      </c>
      <c r="F629" s="116" t="s">
        <v>1018</v>
      </c>
      <c r="G629" s="108"/>
      <c r="H629" s="86">
        <v>3</v>
      </c>
      <c r="I629" s="124"/>
      <c r="J629" s="108" t="s">
        <v>4208</v>
      </c>
      <c r="K629" s="114" t="s">
        <v>3684</v>
      </c>
      <c r="L629" s="89" t="s">
        <v>18</v>
      </c>
      <c r="M629" s="89" t="s">
        <v>18</v>
      </c>
      <c r="N629" s="114" t="s">
        <v>3685</v>
      </c>
      <c r="O629" s="102" t="s">
        <v>18</v>
      </c>
      <c r="P629" s="114" t="s">
        <v>18</v>
      </c>
      <c r="Q629" s="115" t="s">
        <v>18</v>
      </c>
      <c r="R629" s="114" t="s">
        <v>18</v>
      </c>
      <c r="S629" s="87">
        <v>40161505</v>
      </c>
      <c r="T629" s="122" t="s">
        <v>5801</v>
      </c>
      <c r="U629" s="121">
        <v>10076333609385</v>
      </c>
      <c r="V629" s="123">
        <v>0.43439393939393933</v>
      </c>
    </row>
    <row r="630" spans="1:22">
      <c r="A630" s="87" t="s">
        <v>19</v>
      </c>
      <c r="B630" s="118" t="s">
        <v>3357</v>
      </c>
      <c r="C630" s="116" t="s">
        <v>1862</v>
      </c>
      <c r="D630" s="103" t="s">
        <v>3357</v>
      </c>
      <c r="E630" s="88">
        <v>746.03</v>
      </c>
      <c r="F630" s="116" t="s">
        <v>1018</v>
      </c>
      <c r="G630" s="108"/>
      <c r="H630" s="86">
        <v>3</v>
      </c>
      <c r="I630" s="124"/>
      <c r="J630" s="108" t="s">
        <v>4207</v>
      </c>
      <c r="K630" s="114" t="s">
        <v>3682</v>
      </c>
      <c r="L630" s="89" t="s">
        <v>18</v>
      </c>
      <c r="M630" s="89" t="s">
        <v>18</v>
      </c>
      <c r="N630" s="114" t="s">
        <v>3683</v>
      </c>
      <c r="O630" s="102" t="s">
        <v>18</v>
      </c>
      <c r="P630" s="114" t="s">
        <v>18</v>
      </c>
      <c r="Q630" s="115" t="s">
        <v>18</v>
      </c>
      <c r="R630" s="114" t="s">
        <v>18</v>
      </c>
      <c r="S630" s="87">
        <v>40161505</v>
      </c>
      <c r="T630" s="122" t="s">
        <v>5802</v>
      </c>
      <c r="U630" s="121">
        <v>10076333609378</v>
      </c>
      <c r="V630" s="123">
        <v>0.45151515151515148</v>
      </c>
    </row>
    <row r="631" spans="1:22">
      <c r="A631" s="87" t="s">
        <v>19</v>
      </c>
      <c r="B631" s="118" t="s">
        <v>3356</v>
      </c>
      <c r="C631" s="116" t="s">
        <v>1862</v>
      </c>
      <c r="D631" s="103" t="s">
        <v>3356</v>
      </c>
      <c r="E631" s="88">
        <v>399.97</v>
      </c>
      <c r="F631" s="116" t="s">
        <v>1018</v>
      </c>
      <c r="G631" s="108"/>
      <c r="H631" s="86">
        <v>3</v>
      </c>
      <c r="I631" s="124"/>
      <c r="J631" s="108" t="s">
        <v>4625</v>
      </c>
      <c r="K631" s="114">
        <v>23321606</v>
      </c>
      <c r="L631" s="89" t="s">
        <v>3678</v>
      </c>
      <c r="M631" s="89" t="s">
        <v>18</v>
      </c>
      <c r="N631" s="114" t="s">
        <v>3679</v>
      </c>
      <c r="O631" s="102" t="s">
        <v>18</v>
      </c>
      <c r="P631" s="114" t="s">
        <v>3680</v>
      </c>
      <c r="Q631" s="115" t="s">
        <v>18</v>
      </c>
      <c r="R631" s="114" t="s">
        <v>3681</v>
      </c>
      <c r="S631" s="87">
        <v>40161505</v>
      </c>
      <c r="T631" s="122" t="s">
        <v>5803</v>
      </c>
      <c r="U631" s="121">
        <v>10076333609149</v>
      </c>
      <c r="V631" s="123">
        <v>0.82181818181818178</v>
      </c>
    </row>
    <row r="632" spans="1:22">
      <c r="A632" s="87" t="s">
        <v>19</v>
      </c>
      <c r="B632" s="118" t="s">
        <v>3355</v>
      </c>
      <c r="C632" s="116" t="s">
        <v>1862</v>
      </c>
      <c r="D632" s="103" t="s">
        <v>3355</v>
      </c>
      <c r="E632" s="88">
        <v>579.73</v>
      </c>
      <c r="F632" s="116" t="s">
        <v>1018</v>
      </c>
      <c r="G632" s="85" t="s">
        <v>3311</v>
      </c>
      <c r="H632" s="86">
        <v>3</v>
      </c>
      <c r="I632" s="124"/>
      <c r="J632" s="108" t="s">
        <v>4206</v>
      </c>
      <c r="K632" s="114" t="s">
        <v>3676</v>
      </c>
      <c r="L632" s="89" t="s">
        <v>18</v>
      </c>
      <c r="M632" s="89" t="s">
        <v>18</v>
      </c>
      <c r="N632" s="114" t="s">
        <v>3677</v>
      </c>
      <c r="O632" s="102" t="s">
        <v>18</v>
      </c>
      <c r="P632" s="114" t="s">
        <v>5937</v>
      </c>
      <c r="Q632" s="115" t="s">
        <v>18</v>
      </c>
      <c r="R632" s="114" t="s">
        <v>18</v>
      </c>
      <c r="S632" s="87">
        <v>40161505</v>
      </c>
      <c r="T632" s="122" t="s">
        <v>5676</v>
      </c>
      <c r="U632" s="121">
        <v>10076333609095</v>
      </c>
      <c r="V632" s="123">
        <v>0.40909090909090906</v>
      </c>
    </row>
    <row r="633" spans="1:22">
      <c r="A633" s="87" t="s">
        <v>19</v>
      </c>
      <c r="B633" s="118" t="s">
        <v>3354</v>
      </c>
      <c r="C633" s="116" t="s">
        <v>1862</v>
      </c>
      <c r="D633" s="103" t="s">
        <v>3354</v>
      </c>
      <c r="E633" s="88">
        <v>249.17</v>
      </c>
      <c r="F633" s="116" t="s">
        <v>1018</v>
      </c>
      <c r="G633" s="85" t="s">
        <v>3311</v>
      </c>
      <c r="H633" s="86">
        <v>3</v>
      </c>
      <c r="I633" s="124"/>
      <c r="J633" s="108" t="s">
        <v>4205</v>
      </c>
      <c r="K633" s="114" t="s">
        <v>3671</v>
      </c>
      <c r="L633" s="89" t="s">
        <v>18</v>
      </c>
      <c r="M633" s="89" t="s">
        <v>18</v>
      </c>
      <c r="N633" s="114">
        <v>42067</v>
      </c>
      <c r="O633" s="102" t="s">
        <v>3672</v>
      </c>
      <c r="P633" s="114" t="s">
        <v>3673</v>
      </c>
      <c r="Q633" s="115" t="s">
        <v>3674</v>
      </c>
      <c r="R633" s="114" t="s">
        <v>3675</v>
      </c>
      <c r="S633" s="87">
        <v>40161505</v>
      </c>
      <c r="T633" s="122" t="s">
        <v>5677</v>
      </c>
      <c r="U633" s="121" t="s">
        <v>5678</v>
      </c>
      <c r="V633" s="123">
        <v>0.43636363636363629</v>
      </c>
    </row>
    <row r="634" spans="1:22">
      <c r="A634" s="87" t="s">
        <v>19</v>
      </c>
      <c r="B634" s="118" t="s">
        <v>3353</v>
      </c>
      <c r="C634" s="116" t="s">
        <v>1862</v>
      </c>
      <c r="D634" s="103" t="s">
        <v>3353</v>
      </c>
      <c r="E634" s="88">
        <v>535.86</v>
      </c>
      <c r="F634" s="116" t="s">
        <v>1018</v>
      </c>
      <c r="G634" s="108"/>
      <c r="H634" s="86">
        <v>3</v>
      </c>
      <c r="I634" s="124"/>
      <c r="J634" s="108" t="s">
        <v>4204</v>
      </c>
      <c r="K634" s="114" t="s">
        <v>3668</v>
      </c>
      <c r="L634" s="89" t="s">
        <v>18</v>
      </c>
      <c r="M634" s="89" t="s">
        <v>18</v>
      </c>
      <c r="N634" s="114" t="s">
        <v>3669</v>
      </c>
      <c r="O634" s="102" t="s">
        <v>18</v>
      </c>
      <c r="P634" s="114" t="s">
        <v>3670</v>
      </c>
      <c r="Q634" s="115" t="s">
        <v>18</v>
      </c>
      <c r="R634" s="114" t="s">
        <v>18</v>
      </c>
      <c r="S634" s="87">
        <v>40161505</v>
      </c>
      <c r="T634" s="122" t="s">
        <v>5804</v>
      </c>
      <c r="U634" s="121">
        <v>10076333608555</v>
      </c>
      <c r="V634" s="123">
        <v>0.80181818181818176</v>
      </c>
    </row>
    <row r="635" spans="1:22">
      <c r="A635" s="87" t="s">
        <v>19</v>
      </c>
      <c r="B635" s="118" t="s">
        <v>3352</v>
      </c>
      <c r="C635" s="116" t="s">
        <v>1862</v>
      </c>
      <c r="D635" s="103" t="s">
        <v>3352</v>
      </c>
      <c r="E635" s="88">
        <v>326.91000000000003</v>
      </c>
      <c r="F635" s="116" t="s">
        <v>1018</v>
      </c>
      <c r="G635" s="108"/>
      <c r="H635" s="86">
        <v>3</v>
      </c>
      <c r="I635" s="124"/>
      <c r="J635" s="108" t="s">
        <v>4203</v>
      </c>
      <c r="K635" s="114" t="s">
        <v>3662</v>
      </c>
      <c r="L635" s="89" t="s">
        <v>3663</v>
      </c>
      <c r="M635" s="89" t="s">
        <v>18</v>
      </c>
      <c r="N635" s="114" t="s">
        <v>3664</v>
      </c>
      <c r="O635" s="102" t="s">
        <v>3665</v>
      </c>
      <c r="P635" s="114" t="s">
        <v>3666</v>
      </c>
      <c r="Q635" s="115" t="s">
        <v>18</v>
      </c>
      <c r="R635" s="114" t="s">
        <v>3667</v>
      </c>
      <c r="S635" s="87">
        <v>40161505</v>
      </c>
      <c r="T635" s="122" t="s">
        <v>5805</v>
      </c>
      <c r="U635" s="121">
        <v>10076333133118</v>
      </c>
      <c r="V635" s="123">
        <v>0.38090909090909086</v>
      </c>
    </row>
    <row r="636" spans="1:22">
      <c r="A636" s="87" t="s">
        <v>19</v>
      </c>
      <c r="B636" s="118" t="s">
        <v>3351</v>
      </c>
      <c r="C636" s="116" t="s">
        <v>1862</v>
      </c>
      <c r="D636" s="103" t="s">
        <v>3351</v>
      </c>
      <c r="E636" s="88">
        <v>308.8</v>
      </c>
      <c r="F636" s="116" t="s">
        <v>1018</v>
      </c>
      <c r="G636" s="108"/>
      <c r="H636" s="86">
        <v>3</v>
      </c>
      <c r="I636" s="124"/>
      <c r="J636" s="108" t="s">
        <v>4202</v>
      </c>
      <c r="K636" s="114" t="s">
        <v>3656</v>
      </c>
      <c r="L636" s="89" t="s">
        <v>3657</v>
      </c>
      <c r="M636" s="89" t="s">
        <v>18</v>
      </c>
      <c r="N636" s="114" t="s">
        <v>3658</v>
      </c>
      <c r="O636" s="102" t="s">
        <v>3659</v>
      </c>
      <c r="P636" s="114" t="s">
        <v>3660</v>
      </c>
      <c r="Q636" s="115" t="s">
        <v>5972</v>
      </c>
      <c r="R636" s="114" t="s">
        <v>3661</v>
      </c>
      <c r="S636" s="87">
        <v>40161505</v>
      </c>
      <c r="T636" s="122" t="s">
        <v>5806</v>
      </c>
      <c r="U636" s="121" t="s">
        <v>5807</v>
      </c>
      <c r="V636" s="123">
        <v>0.52257575757575747</v>
      </c>
    </row>
    <row r="637" spans="1:22">
      <c r="A637" s="87" t="s">
        <v>19</v>
      </c>
      <c r="B637" s="118" t="s">
        <v>3350</v>
      </c>
      <c r="C637" s="116" t="s">
        <v>1862</v>
      </c>
      <c r="D637" s="103" t="s">
        <v>3350</v>
      </c>
      <c r="E637" s="88">
        <v>201.94</v>
      </c>
      <c r="F637" s="116" t="s">
        <v>1018</v>
      </c>
      <c r="G637" s="108"/>
      <c r="H637" s="86">
        <v>3</v>
      </c>
      <c r="I637" s="124"/>
      <c r="J637" s="108" t="s">
        <v>4201</v>
      </c>
      <c r="K637" s="114" t="s">
        <v>3654</v>
      </c>
      <c r="L637" s="89" t="s">
        <v>18</v>
      </c>
      <c r="M637" s="89" t="s">
        <v>18</v>
      </c>
      <c r="N637" s="114" t="s">
        <v>3655</v>
      </c>
      <c r="O637" s="102" t="s">
        <v>18</v>
      </c>
      <c r="P637" s="114" t="s">
        <v>40</v>
      </c>
      <c r="Q637" s="115" t="s">
        <v>1306</v>
      </c>
      <c r="R637" s="114" t="s">
        <v>41</v>
      </c>
      <c r="S637" s="87">
        <v>40161505</v>
      </c>
      <c r="T637" s="122" t="s">
        <v>5808</v>
      </c>
      <c r="U637" s="121" t="s">
        <v>5809</v>
      </c>
      <c r="V637" s="123">
        <v>0.21818181818181814</v>
      </c>
    </row>
    <row r="638" spans="1:22">
      <c r="A638" s="87" t="s">
        <v>19</v>
      </c>
      <c r="B638" s="118" t="s">
        <v>3349</v>
      </c>
      <c r="C638" s="116" t="s">
        <v>1862</v>
      </c>
      <c r="D638" s="103" t="s">
        <v>3349</v>
      </c>
      <c r="E638" s="88">
        <v>243.23</v>
      </c>
      <c r="F638" s="116" t="s">
        <v>1018</v>
      </c>
      <c r="G638" s="85" t="s">
        <v>3311</v>
      </c>
      <c r="H638" s="86">
        <v>3</v>
      </c>
      <c r="I638" s="124"/>
      <c r="J638" s="108" t="s">
        <v>4200</v>
      </c>
      <c r="K638" s="114" t="s">
        <v>3649</v>
      </c>
      <c r="L638" s="89" t="s">
        <v>18</v>
      </c>
      <c r="M638" s="89" t="s">
        <v>18</v>
      </c>
      <c r="N638" s="114" t="s">
        <v>3650</v>
      </c>
      <c r="O638" s="102" t="s">
        <v>3651</v>
      </c>
      <c r="P638" s="114" t="s">
        <v>3652</v>
      </c>
      <c r="Q638" s="115" t="s">
        <v>18</v>
      </c>
      <c r="R638" s="114" t="s">
        <v>3653</v>
      </c>
      <c r="S638" s="87">
        <v>40161505</v>
      </c>
      <c r="T638" s="122" t="s">
        <v>5679</v>
      </c>
      <c r="U638" s="121" t="s">
        <v>5680</v>
      </c>
      <c r="V638" s="123">
        <v>0.34772727272727272</v>
      </c>
    </row>
    <row r="639" spans="1:22">
      <c r="A639" s="87" t="s">
        <v>19</v>
      </c>
      <c r="B639" s="118" t="s">
        <v>3348</v>
      </c>
      <c r="C639" s="116" t="s">
        <v>1862</v>
      </c>
      <c r="D639" s="103" t="s">
        <v>3348</v>
      </c>
      <c r="E639" s="88">
        <v>298.81</v>
      </c>
      <c r="F639" s="116" t="s">
        <v>1018</v>
      </c>
      <c r="G639" s="108"/>
      <c r="H639" s="86">
        <v>3</v>
      </c>
      <c r="I639" s="124"/>
      <c r="J639" s="108" t="s">
        <v>4199</v>
      </c>
      <c r="K639" s="114" t="s">
        <v>3645</v>
      </c>
      <c r="L639" s="89" t="s">
        <v>18</v>
      </c>
      <c r="M639" s="89" t="s">
        <v>18</v>
      </c>
      <c r="N639" s="114">
        <v>49211</v>
      </c>
      <c r="O639" s="102" t="s">
        <v>3646</v>
      </c>
      <c r="P639" s="114" t="s">
        <v>3647</v>
      </c>
      <c r="Q639" s="115" t="s">
        <v>18</v>
      </c>
      <c r="R639" s="114" t="s">
        <v>3648</v>
      </c>
      <c r="S639" s="87">
        <v>40161505</v>
      </c>
      <c r="T639" s="122" t="s">
        <v>5810</v>
      </c>
      <c r="U639" s="121" t="s">
        <v>5811</v>
      </c>
      <c r="V639" s="123">
        <v>0.45454545454545453</v>
      </c>
    </row>
    <row r="640" spans="1:22">
      <c r="A640" s="87" t="s">
        <v>19</v>
      </c>
      <c r="B640" s="118" t="s">
        <v>3347</v>
      </c>
      <c r="C640" s="116" t="s">
        <v>1862</v>
      </c>
      <c r="D640" s="103" t="s">
        <v>3347</v>
      </c>
      <c r="E640" s="88">
        <v>306.99</v>
      </c>
      <c r="F640" s="116" t="s">
        <v>1018</v>
      </c>
      <c r="G640" s="108"/>
      <c r="H640" s="86">
        <v>3</v>
      </c>
      <c r="I640" s="124"/>
      <c r="J640" s="108" t="s">
        <v>4198</v>
      </c>
      <c r="K640" s="114" t="s">
        <v>3642</v>
      </c>
      <c r="L640" s="89" t="s">
        <v>18</v>
      </c>
      <c r="M640" s="89" t="s">
        <v>18</v>
      </c>
      <c r="N640" s="114">
        <v>49008</v>
      </c>
      <c r="O640" s="102" t="s">
        <v>18</v>
      </c>
      <c r="P640" s="114" t="s">
        <v>3643</v>
      </c>
      <c r="Q640" s="115" t="s">
        <v>18</v>
      </c>
      <c r="R640" s="114" t="s">
        <v>3644</v>
      </c>
      <c r="S640" s="87">
        <v>40161505</v>
      </c>
      <c r="T640" s="122" t="s">
        <v>5812</v>
      </c>
      <c r="U640" s="121">
        <v>10076333134511</v>
      </c>
      <c r="V640" s="123">
        <v>0.34090909090909088</v>
      </c>
    </row>
    <row r="641" spans="1:22">
      <c r="A641" s="87" t="s">
        <v>19</v>
      </c>
      <c r="B641" s="118" t="s">
        <v>3493</v>
      </c>
      <c r="C641" s="116" t="s">
        <v>1862</v>
      </c>
      <c r="D641" s="103" t="s">
        <v>4332</v>
      </c>
      <c r="E641" s="88">
        <v>262.44</v>
      </c>
      <c r="F641" s="116" t="s">
        <v>1018</v>
      </c>
      <c r="G641" s="108"/>
      <c r="H641" s="86">
        <v>3</v>
      </c>
      <c r="I641" s="124"/>
      <c r="J641" s="108" t="s">
        <v>4317</v>
      </c>
      <c r="K641" s="114" t="s">
        <v>4139</v>
      </c>
      <c r="L641" s="89" t="s">
        <v>4140</v>
      </c>
      <c r="M641" s="89" t="s">
        <v>18</v>
      </c>
      <c r="N641" s="114">
        <v>49800</v>
      </c>
      <c r="O641" s="102" t="s">
        <v>4141</v>
      </c>
      <c r="P641" s="114" t="s">
        <v>4142</v>
      </c>
      <c r="Q641" s="115" t="s">
        <v>4143</v>
      </c>
      <c r="R641" s="114" t="s">
        <v>4144</v>
      </c>
      <c r="S641" s="87">
        <v>40161505</v>
      </c>
      <c r="T641" s="122" t="s">
        <v>5813</v>
      </c>
      <c r="U641" s="121" t="s">
        <v>5814</v>
      </c>
      <c r="V641" s="123">
        <v>0.34363636363636357</v>
      </c>
    </row>
    <row r="642" spans="1:22">
      <c r="A642" s="87" t="s">
        <v>19</v>
      </c>
      <c r="B642" s="118" t="s">
        <v>3346</v>
      </c>
      <c r="C642" s="116" t="s">
        <v>1862</v>
      </c>
      <c r="D642" s="103" t="s">
        <v>3346</v>
      </c>
      <c r="E642" s="88">
        <v>357.9</v>
      </c>
      <c r="F642" s="116" t="s">
        <v>1018</v>
      </c>
      <c r="G642" s="108"/>
      <c r="H642" s="86">
        <v>3</v>
      </c>
      <c r="I642" s="124"/>
      <c r="J642" s="108" t="s">
        <v>4197</v>
      </c>
      <c r="K642" s="114" t="s">
        <v>3636</v>
      </c>
      <c r="L642" s="89" t="s">
        <v>18</v>
      </c>
      <c r="M642" s="114" t="s">
        <v>3637</v>
      </c>
      <c r="N642" s="114">
        <v>46916</v>
      </c>
      <c r="O642" s="102" t="s">
        <v>3638</v>
      </c>
      <c r="P642" s="114" t="s">
        <v>3639</v>
      </c>
      <c r="Q642" s="115" t="s">
        <v>3640</v>
      </c>
      <c r="R642" s="114" t="s">
        <v>3641</v>
      </c>
      <c r="S642" s="87">
        <v>40161505</v>
      </c>
      <c r="T642" s="122" t="s">
        <v>5815</v>
      </c>
      <c r="U642" s="121" t="s">
        <v>5816</v>
      </c>
      <c r="V642" s="123">
        <v>0.40136363636363631</v>
      </c>
    </row>
    <row r="643" spans="1:22">
      <c r="A643" s="87" t="s">
        <v>19</v>
      </c>
      <c r="B643" s="118" t="s">
        <v>3345</v>
      </c>
      <c r="C643" s="116" t="s">
        <v>1862</v>
      </c>
      <c r="D643" s="103" t="s">
        <v>3345</v>
      </c>
      <c r="E643" s="88">
        <v>189</v>
      </c>
      <c r="F643" s="116" t="s">
        <v>1018</v>
      </c>
      <c r="G643" s="108"/>
      <c r="H643" s="86">
        <v>3</v>
      </c>
      <c r="I643" s="124"/>
      <c r="J643" s="108" t="s">
        <v>4196</v>
      </c>
      <c r="K643" s="114" t="s">
        <v>3631</v>
      </c>
      <c r="L643" s="89" t="s">
        <v>3632</v>
      </c>
      <c r="M643" s="89" t="s">
        <v>18</v>
      </c>
      <c r="N643" s="114">
        <v>46158</v>
      </c>
      <c r="O643" s="102" t="s">
        <v>3633</v>
      </c>
      <c r="P643" s="114" t="s">
        <v>3634</v>
      </c>
      <c r="Q643" s="115" t="s">
        <v>1349</v>
      </c>
      <c r="R643" s="114" t="s">
        <v>3635</v>
      </c>
      <c r="S643" s="87">
        <v>40161505</v>
      </c>
      <c r="T643" s="122" t="s">
        <v>5817</v>
      </c>
      <c r="U643" s="121" t="s">
        <v>5818</v>
      </c>
      <c r="V643" s="123">
        <v>0.39999999999999997</v>
      </c>
    </row>
    <row r="644" spans="1:22">
      <c r="A644" s="87" t="s">
        <v>19</v>
      </c>
      <c r="B644" s="118" t="s">
        <v>3344</v>
      </c>
      <c r="C644" s="116" t="s">
        <v>1862</v>
      </c>
      <c r="D644" s="103" t="s">
        <v>3344</v>
      </c>
      <c r="E644" s="88">
        <v>462.26</v>
      </c>
      <c r="F644" s="116" t="s">
        <v>1018</v>
      </c>
      <c r="G644" s="108"/>
      <c r="H644" s="86">
        <v>3</v>
      </c>
      <c r="I644" s="124"/>
      <c r="J644" s="108" t="s">
        <v>4195</v>
      </c>
      <c r="K644" s="114" t="s">
        <v>3629</v>
      </c>
      <c r="L644" s="89" t="s">
        <v>18</v>
      </c>
      <c r="M644" s="89" t="s">
        <v>18</v>
      </c>
      <c r="N644" s="114" t="s">
        <v>3630</v>
      </c>
      <c r="O644" s="102" t="s">
        <v>18</v>
      </c>
      <c r="P644" s="114" t="s">
        <v>18</v>
      </c>
      <c r="Q644" s="115" t="s">
        <v>18</v>
      </c>
      <c r="R644" s="114" t="s">
        <v>18</v>
      </c>
      <c r="S644" s="87">
        <v>40161505</v>
      </c>
      <c r="T644" s="122" t="s">
        <v>5819</v>
      </c>
      <c r="U644" s="121">
        <v>10076333609958</v>
      </c>
      <c r="V644" s="123">
        <v>0.54545454545454541</v>
      </c>
    </row>
    <row r="645" spans="1:22">
      <c r="A645" s="87" t="s">
        <v>19</v>
      </c>
      <c r="B645" s="118" t="s">
        <v>3343</v>
      </c>
      <c r="C645" s="116" t="s">
        <v>1862</v>
      </c>
      <c r="D645" s="103" t="s">
        <v>3343</v>
      </c>
      <c r="E645" s="88">
        <v>766.4</v>
      </c>
      <c r="F645" s="116" t="s">
        <v>1018</v>
      </c>
      <c r="G645" s="108"/>
      <c r="H645" s="86">
        <v>3</v>
      </c>
      <c r="I645" s="124"/>
      <c r="J645" s="108" t="s">
        <v>4194</v>
      </c>
      <c r="K645" s="114">
        <v>84121219</v>
      </c>
      <c r="L645" s="89" t="s">
        <v>18</v>
      </c>
      <c r="M645" s="89" t="s">
        <v>18</v>
      </c>
      <c r="N645" s="114" t="s">
        <v>3628</v>
      </c>
      <c r="O645" s="102" t="s">
        <v>18</v>
      </c>
      <c r="P645" s="114" t="s">
        <v>18</v>
      </c>
      <c r="Q645" s="115" t="s">
        <v>18</v>
      </c>
      <c r="R645" s="114" t="s">
        <v>18</v>
      </c>
      <c r="S645" s="87">
        <v>40161505</v>
      </c>
      <c r="T645" s="122" t="s">
        <v>5820</v>
      </c>
      <c r="U645" s="121" t="s">
        <v>5821</v>
      </c>
      <c r="V645" s="123">
        <v>0.90909090909090906</v>
      </c>
    </row>
    <row r="646" spans="1:22">
      <c r="A646" s="87" t="s">
        <v>19</v>
      </c>
      <c r="B646" s="118" t="s">
        <v>3342</v>
      </c>
      <c r="C646" s="116" t="s">
        <v>1862</v>
      </c>
      <c r="D646" s="103" t="s">
        <v>3342</v>
      </c>
      <c r="E646" s="88">
        <v>382.71</v>
      </c>
      <c r="F646" s="116" t="s">
        <v>1018</v>
      </c>
      <c r="G646" s="108"/>
      <c r="H646" s="86">
        <v>3</v>
      </c>
      <c r="I646" s="124"/>
      <c r="J646" s="108" t="s">
        <v>4193</v>
      </c>
      <c r="K646" s="114" t="s">
        <v>3625</v>
      </c>
      <c r="L646" s="89" t="s">
        <v>18</v>
      </c>
      <c r="M646" s="89" t="s">
        <v>18</v>
      </c>
      <c r="N646" s="114" t="s">
        <v>3626</v>
      </c>
      <c r="O646" s="102" t="s">
        <v>18</v>
      </c>
      <c r="P646" s="114" t="s">
        <v>3627</v>
      </c>
      <c r="Q646" s="115" t="s">
        <v>5973</v>
      </c>
      <c r="R646" s="114" t="s">
        <v>18</v>
      </c>
      <c r="S646" s="87">
        <v>40161505</v>
      </c>
      <c r="T646" s="122" t="s">
        <v>5822</v>
      </c>
      <c r="U646" s="121" t="s">
        <v>5823</v>
      </c>
      <c r="V646" s="123">
        <v>0.45454545454545453</v>
      </c>
    </row>
    <row r="647" spans="1:22">
      <c r="A647" s="87" t="s">
        <v>19</v>
      </c>
      <c r="B647" s="118" t="s">
        <v>3339</v>
      </c>
      <c r="C647" s="116" t="s">
        <v>1862</v>
      </c>
      <c r="D647" s="103" t="s">
        <v>3339</v>
      </c>
      <c r="E647" s="88">
        <v>320.02999999999997</v>
      </c>
      <c r="F647" s="116" t="s">
        <v>1018</v>
      </c>
      <c r="G647" s="108"/>
      <c r="H647" s="86">
        <v>3</v>
      </c>
      <c r="I647" s="124"/>
      <c r="J647" s="108" t="s">
        <v>4190</v>
      </c>
      <c r="K647" s="114" t="s">
        <v>3617</v>
      </c>
      <c r="L647" s="89" t="s">
        <v>3618</v>
      </c>
      <c r="M647" s="89" t="s">
        <v>18</v>
      </c>
      <c r="N647" s="114" t="s">
        <v>3619</v>
      </c>
      <c r="O647" s="102" t="s">
        <v>3620</v>
      </c>
      <c r="P647" s="114" t="s">
        <v>162</v>
      </c>
      <c r="Q647" s="115" t="s">
        <v>18</v>
      </c>
      <c r="R647" s="114" t="s">
        <v>1494</v>
      </c>
      <c r="S647" s="87">
        <v>40161505</v>
      </c>
      <c r="T647" s="122" t="s">
        <v>5824</v>
      </c>
      <c r="U647" s="121" t="s">
        <v>5825</v>
      </c>
      <c r="V647" s="123">
        <v>0.24999999999999994</v>
      </c>
    </row>
    <row r="648" spans="1:22">
      <c r="A648" s="87" t="s">
        <v>19</v>
      </c>
      <c r="B648" s="118" t="s">
        <v>3338</v>
      </c>
      <c r="C648" s="116" t="s">
        <v>1862</v>
      </c>
      <c r="D648" s="103" t="s">
        <v>3338</v>
      </c>
      <c r="E648" s="88">
        <v>258.16000000000003</v>
      </c>
      <c r="F648" s="116" t="s">
        <v>1018</v>
      </c>
      <c r="G648" s="108"/>
      <c r="H648" s="86">
        <v>3</v>
      </c>
      <c r="I648" s="124"/>
      <c r="J648" s="108" t="s">
        <v>4189</v>
      </c>
      <c r="K648" s="114" t="s">
        <v>3611</v>
      </c>
      <c r="L648" s="89" t="s">
        <v>3612</v>
      </c>
      <c r="M648" s="89" t="s">
        <v>18</v>
      </c>
      <c r="N648" s="114" t="s">
        <v>3613</v>
      </c>
      <c r="O648" s="102" t="s">
        <v>3614</v>
      </c>
      <c r="P648" s="114" t="s">
        <v>3615</v>
      </c>
      <c r="Q648" s="115" t="s">
        <v>5974</v>
      </c>
      <c r="R648" s="114" t="s">
        <v>3616</v>
      </c>
      <c r="S648" s="87">
        <v>40161505</v>
      </c>
      <c r="T648" s="122" t="s">
        <v>5826</v>
      </c>
      <c r="U648" s="121">
        <v>10076333609156</v>
      </c>
      <c r="V648" s="123">
        <v>0.28045454545454546</v>
      </c>
    </row>
    <row r="649" spans="1:22">
      <c r="A649" s="87" t="s">
        <v>19</v>
      </c>
      <c r="B649" s="118" t="s">
        <v>3337</v>
      </c>
      <c r="C649" s="116" t="s">
        <v>1862</v>
      </c>
      <c r="D649" s="103" t="s">
        <v>3337</v>
      </c>
      <c r="E649" s="88">
        <v>274.68</v>
      </c>
      <c r="F649" s="116" t="s">
        <v>1018</v>
      </c>
      <c r="G649" s="85" t="s">
        <v>3311</v>
      </c>
      <c r="H649" s="86">
        <v>3</v>
      </c>
      <c r="I649" s="124"/>
      <c r="J649" s="108" t="s">
        <v>4188</v>
      </c>
      <c r="K649" s="114" t="s">
        <v>3608</v>
      </c>
      <c r="L649" s="89" t="s">
        <v>18</v>
      </c>
      <c r="M649" s="89" t="s">
        <v>18</v>
      </c>
      <c r="N649" s="114" t="s">
        <v>3609</v>
      </c>
      <c r="O649" s="102" t="s">
        <v>18</v>
      </c>
      <c r="P649" s="114" t="s">
        <v>1634</v>
      </c>
      <c r="Q649" s="115" t="s">
        <v>1375</v>
      </c>
      <c r="R649" s="114" t="s">
        <v>3610</v>
      </c>
      <c r="S649" s="87">
        <v>40161505</v>
      </c>
      <c r="T649" s="122" t="s">
        <v>5681</v>
      </c>
      <c r="U649" s="121" t="s">
        <v>5682</v>
      </c>
      <c r="V649" s="123">
        <v>0.30181818181818182</v>
      </c>
    </row>
    <row r="650" spans="1:22">
      <c r="A650" s="87" t="s">
        <v>19</v>
      </c>
      <c r="B650" s="118" t="s">
        <v>3336</v>
      </c>
      <c r="C650" s="116" t="s">
        <v>1862</v>
      </c>
      <c r="D650" s="103" t="s">
        <v>3336</v>
      </c>
      <c r="E650" s="88">
        <v>242.31</v>
      </c>
      <c r="F650" s="116" t="s">
        <v>1018</v>
      </c>
      <c r="G650" s="85" t="s">
        <v>3311</v>
      </c>
      <c r="H650" s="86">
        <v>3</v>
      </c>
      <c r="I650" s="124"/>
      <c r="J650" s="108" t="s">
        <v>4187</v>
      </c>
      <c r="K650" s="114" t="s">
        <v>3604</v>
      </c>
      <c r="L650" s="89" t="s">
        <v>18</v>
      </c>
      <c r="M650" s="89" t="s">
        <v>18</v>
      </c>
      <c r="N650" s="114" t="s">
        <v>3605</v>
      </c>
      <c r="O650" s="102" t="s">
        <v>3606</v>
      </c>
      <c r="P650" s="114" t="s">
        <v>3607</v>
      </c>
      <c r="Q650" s="115" t="s">
        <v>1316</v>
      </c>
      <c r="R650" s="114" t="s">
        <v>1433</v>
      </c>
      <c r="S650" s="87">
        <v>40161505</v>
      </c>
      <c r="T650" s="122" t="s">
        <v>5683</v>
      </c>
      <c r="U650" s="121" t="s">
        <v>5684</v>
      </c>
      <c r="V650" s="123">
        <v>0.24454545454545454</v>
      </c>
    </row>
    <row r="651" spans="1:22">
      <c r="A651" s="87" t="s">
        <v>19</v>
      </c>
      <c r="B651" s="118" t="s">
        <v>3492</v>
      </c>
      <c r="C651" s="116" t="s">
        <v>1862</v>
      </c>
      <c r="D651" s="103" t="s">
        <v>4331</v>
      </c>
      <c r="E651" s="88">
        <v>307.31</v>
      </c>
      <c r="F651" s="116" t="s">
        <v>1018</v>
      </c>
      <c r="G651" s="85"/>
      <c r="H651" s="86">
        <v>3</v>
      </c>
      <c r="I651" s="124"/>
      <c r="J651" s="108" t="s">
        <v>4316</v>
      </c>
      <c r="K651" s="114" t="s">
        <v>4137</v>
      </c>
      <c r="L651" s="89" t="s">
        <v>18</v>
      </c>
      <c r="M651" s="89" t="s">
        <v>18</v>
      </c>
      <c r="N651" s="114">
        <v>49047</v>
      </c>
      <c r="O651" s="102" t="s">
        <v>18</v>
      </c>
      <c r="P651" s="114" t="s">
        <v>4138</v>
      </c>
      <c r="Q651" s="115" t="s">
        <v>18</v>
      </c>
      <c r="R651" s="114" t="s">
        <v>18</v>
      </c>
      <c r="S651" s="87">
        <v>40161505</v>
      </c>
      <c r="T651" s="122" t="s">
        <v>5685</v>
      </c>
      <c r="U651" s="121" t="s">
        <v>5686</v>
      </c>
      <c r="V651" s="123">
        <v>0.30045454545454542</v>
      </c>
    </row>
    <row r="652" spans="1:22">
      <c r="A652" s="87" t="s">
        <v>19</v>
      </c>
      <c r="B652" s="118" t="s">
        <v>6059</v>
      </c>
      <c r="C652" s="116" t="s">
        <v>1862</v>
      </c>
      <c r="D652" s="103" t="s">
        <v>6059</v>
      </c>
      <c r="E652" s="88">
        <v>209.15</v>
      </c>
      <c r="F652" s="116" t="s">
        <v>1018</v>
      </c>
      <c r="G652" s="85"/>
      <c r="H652" s="86">
        <v>3</v>
      </c>
      <c r="I652" s="124"/>
      <c r="J652" s="108" t="s">
        <v>6065</v>
      </c>
      <c r="K652" s="127">
        <v>95021102</v>
      </c>
      <c r="L652" s="127" t="s">
        <v>6066</v>
      </c>
      <c r="M652" s="108"/>
      <c r="N652" s="127" t="s">
        <v>6067</v>
      </c>
      <c r="O652" s="127" t="s">
        <v>6068</v>
      </c>
      <c r="P652" s="114" t="s">
        <v>6062</v>
      </c>
      <c r="Q652" s="115" t="s">
        <v>6063</v>
      </c>
      <c r="R652" s="114" t="s">
        <v>6064</v>
      </c>
      <c r="S652" s="87">
        <v>40161505</v>
      </c>
      <c r="T652" s="122" t="s">
        <v>6060</v>
      </c>
      <c r="U652" s="122" t="s">
        <v>6061</v>
      </c>
      <c r="V652" s="123">
        <v>0.18412698412698411</v>
      </c>
    </row>
    <row r="653" spans="1:22">
      <c r="A653" s="87" t="s">
        <v>19</v>
      </c>
      <c r="B653" s="118" t="s">
        <v>3464</v>
      </c>
      <c r="C653" s="116" t="s">
        <v>1861</v>
      </c>
      <c r="D653" s="103" t="s">
        <v>3464</v>
      </c>
      <c r="E653" s="88">
        <v>223.34</v>
      </c>
      <c r="F653" s="116" t="s">
        <v>1018</v>
      </c>
      <c r="G653" s="108"/>
      <c r="H653" s="86">
        <v>3</v>
      </c>
      <c r="I653" s="124"/>
      <c r="J653" s="108" t="s">
        <v>4186</v>
      </c>
      <c r="K653" s="114">
        <v>96910360</v>
      </c>
      <c r="L653" s="89" t="s">
        <v>18</v>
      </c>
      <c r="M653" s="89" t="s">
        <v>18</v>
      </c>
      <c r="N653" s="114">
        <v>49264</v>
      </c>
      <c r="O653" s="102" t="s">
        <v>4030</v>
      </c>
      <c r="P653" s="114" t="s">
        <v>4031</v>
      </c>
      <c r="Q653" s="114" t="s">
        <v>18</v>
      </c>
      <c r="R653" s="114" t="s">
        <v>18</v>
      </c>
      <c r="S653" s="87">
        <v>40161505</v>
      </c>
      <c r="T653" s="122" t="s">
        <v>5827</v>
      </c>
      <c r="U653" s="121">
        <v>10076333134566</v>
      </c>
      <c r="V653" s="123">
        <v>0.29545454545454541</v>
      </c>
    </row>
    <row r="654" spans="1:22">
      <c r="A654" s="87" t="s">
        <v>19</v>
      </c>
      <c r="B654" s="118" t="s">
        <v>3435</v>
      </c>
      <c r="C654" s="116" t="s">
        <v>1861</v>
      </c>
      <c r="D654" s="103" t="s">
        <v>3435</v>
      </c>
      <c r="E654" s="88">
        <v>167.22</v>
      </c>
      <c r="F654" s="116" t="s">
        <v>1018</v>
      </c>
      <c r="G654" s="108"/>
      <c r="H654" s="86">
        <v>3</v>
      </c>
      <c r="I654" s="124"/>
      <c r="J654" s="128" t="s">
        <v>4269</v>
      </c>
      <c r="K654" s="114">
        <v>96950990</v>
      </c>
      <c r="L654" s="89" t="s">
        <v>3937</v>
      </c>
      <c r="M654" s="89" t="s">
        <v>18</v>
      </c>
      <c r="N654" s="114">
        <v>49590</v>
      </c>
      <c r="O654" s="102" t="s">
        <v>3938</v>
      </c>
      <c r="P654" s="114" t="s">
        <v>3939</v>
      </c>
      <c r="Q654" s="114" t="s">
        <v>3940</v>
      </c>
      <c r="R654" s="114" t="s">
        <v>3941</v>
      </c>
      <c r="S654" s="129">
        <v>40161505</v>
      </c>
      <c r="T654" s="122" t="s">
        <v>5828</v>
      </c>
      <c r="U654" s="121">
        <v>10076333132593</v>
      </c>
      <c r="V654" s="123">
        <v>0.30454545454545456</v>
      </c>
    </row>
    <row r="655" spans="1:22">
      <c r="A655" s="87" t="s">
        <v>19</v>
      </c>
      <c r="B655" s="118" t="s">
        <v>3333</v>
      </c>
      <c r="C655" s="116" t="s">
        <v>1862</v>
      </c>
      <c r="D655" s="103" t="s">
        <v>3333</v>
      </c>
      <c r="E655" s="88">
        <v>224.16</v>
      </c>
      <c r="F655" s="116" t="s">
        <v>1018</v>
      </c>
      <c r="G655" s="85" t="s">
        <v>3311</v>
      </c>
      <c r="H655" s="86">
        <v>3</v>
      </c>
      <c r="I655" s="124"/>
      <c r="J655" s="128" t="s">
        <v>4185</v>
      </c>
      <c r="K655" s="114" t="s">
        <v>3593</v>
      </c>
      <c r="L655" s="89" t="s">
        <v>18</v>
      </c>
      <c r="M655" s="89" t="s">
        <v>18</v>
      </c>
      <c r="N655" s="114">
        <v>49610</v>
      </c>
      <c r="O655" s="102" t="s">
        <v>3594</v>
      </c>
      <c r="P655" s="114" t="s">
        <v>1559</v>
      </c>
      <c r="Q655" s="114" t="s">
        <v>1316</v>
      </c>
      <c r="R655" s="114" t="s">
        <v>1433</v>
      </c>
      <c r="S655" s="129">
        <v>40161505</v>
      </c>
      <c r="T655" s="122" t="s">
        <v>5687</v>
      </c>
      <c r="U655" s="121" t="s">
        <v>5688</v>
      </c>
      <c r="V655" s="123">
        <v>0.37181818181818177</v>
      </c>
    </row>
    <row r="656" spans="1:22">
      <c r="A656" s="87" t="s">
        <v>19</v>
      </c>
      <c r="B656" s="118" t="s">
        <v>2058</v>
      </c>
      <c r="C656" s="116" t="s">
        <v>1862</v>
      </c>
      <c r="D656" s="103" t="s">
        <v>3250</v>
      </c>
      <c r="E656" s="88">
        <v>230.63</v>
      </c>
      <c r="F656" s="116" t="s">
        <v>1018</v>
      </c>
      <c r="G656" s="85" t="s">
        <v>3311</v>
      </c>
      <c r="H656" s="86">
        <v>3</v>
      </c>
      <c r="I656" s="99"/>
      <c r="J656" s="138" t="s">
        <v>2351</v>
      </c>
      <c r="K656" s="114" t="s">
        <v>2478</v>
      </c>
      <c r="L656" s="89" t="s">
        <v>18</v>
      </c>
      <c r="M656" s="89" t="s">
        <v>18</v>
      </c>
      <c r="N656" s="114">
        <v>49390</v>
      </c>
      <c r="O656" s="102" t="s">
        <v>2685</v>
      </c>
      <c r="P656" s="114" t="s">
        <v>4485</v>
      </c>
      <c r="Q656" s="114" t="s">
        <v>18</v>
      </c>
      <c r="R656" s="114" t="s">
        <v>3024</v>
      </c>
      <c r="S656" s="129">
        <v>40161505</v>
      </c>
      <c r="T656" s="122" t="s">
        <v>5063</v>
      </c>
      <c r="U656" s="121">
        <v>10076333134573</v>
      </c>
      <c r="V656" s="123">
        <v>0.24403519912909372</v>
      </c>
    </row>
    <row r="657" spans="1:22">
      <c r="A657" s="87" t="s">
        <v>19</v>
      </c>
      <c r="B657" s="118" t="s">
        <v>3488</v>
      </c>
      <c r="C657" s="116" t="s">
        <v>1862</v>
      </c>
      <c r="D657" s="119" t="s">
        <v>4327</v>
      </c>
      <c r="E657" s="88">
        <v>260.62</v>
      </c>
      <c r="F657" s="116" t="s">
        <v>1018</v>
      </c>
      <c r="G657" s="108"/>
      <c r="H657" s="86">
        <v>3</v>
      </c>
      <c r="I657" s="124"/>
      <c r="J657" s="108" t="s">
        <v>4313</v>
      </c>
      <c r="K657" s="114" t="s">
        <v>4118</v>
      </c>
      <c r="L657" s="89" t="s">
        <v>4119</v>
      </c>
      <c r="M657" s="89" t="s">
        <v>18</v>
      </c>
      <c r="N657" s="114">
        <v>49640</v>
      </c>
      <c r="O657" s="102" t="s">
        <v>4120</v>
      </c>
      <c r="P657" s="114" t="s">
        <v>4121</v>
      </c>
      <c r="Q657" s="114" t="s">
        <v>4122</v>
      </c>
      <c r="R657" s="114" t="s">
        <v>4123</v>
      </c>
      <c r="S657" s="87">
        <v>40161505</v>
      </c>
      <c r="T657" s="122" t="s">
        <v>5829</v>
      </c>
      <c r="U657" s="121" t="s">
        <v>5830</v>
      </c>
      <c r="V657" s="123">
        <v>0.10227272727272727</v>
      </c>
    </row>
    <row r="658" spans="1:22">
      <c r="A658" s="87" t="s">
        <v>19</v>
      </c>
      <c r="B658" s="118" t="s">
        <v>3332</v>
      </c>
      <c r="C658" s="116" t="s">
        <v>1862</v>
      </c>
      <c r="D658" s="103" t="s">
        <v>3332</v>
      </c>
      <c r="E658" s="88">
        <v>372.53</v>
      </c>
      <c r="F658" s="116" t="s">
        <v>1018</v>
      </c>
      <c r="G658" s="85" t="s">
        <v>3311</v>
      </c>
      <c r="H658" s="86">
        <v>3</v>
      </c>
      <c r="I658" s="124"/>
      <c r="J658" s="108" t="s">
        <v>4184</v>
      </c>
      <c r="K658" s="114" t="s">
        <v>3591</v>
      </c>
      <c r="L658" s="89" t="s">
        <v>18</v>
      </c>
      <c r="M658" s="89" t="s">
        <v>18</v>
      </c>
      <c r="N658" s="114">
        <v>49570</v>
      </c>
      <c r="O658" s="102" t="s">
        <v>18</v>
      </c>
      <c r="P658" s="114" t="s">
        <v>3592</v>
      </c>
      <c r="Q658" s="114" t="s">
        <v>18</v>
      </c>
      <c r="R658" s="114" t="s">
        <v>18</v>
      </c>
      <c r="S658" s="87">
        <v>40161505</v>
      </c>
      <c r="T658" s="122" t="s">
        <v>5689</v>
      </c>
      <c r="U658" s="121" t="s">
        <v>5690</v>
      </c>
      <c r="V658" s="123">
        <v>0.28954545454545455</v>
      </c>
    </row>
    <row r="659" spans="1:22">
      <c r="A659" s="87" t="s">
        <v>19</v>
      </c>
      <c r="B659" s="118" t="s">
        <v>3331</v>
      </c>
      <c r="C659" s="116" t="s">
        <v>1862</v>
      </c>
      <c r="D659" s="103" t="s">
        <v>3331</v>
      </c>
      <c r="E659" s="88">
        <v>267.11</v>
      </c>
      <c r="F659" s="116" t="s">
        <v>1018</v>
      </c>
      <c r="G659" s="85" t="s">
        <v>3311</v>
      </c>
      <c r="H659" s="86">
        <v>3</v>
      </c>
      <c r="I659" s="124"/>
      <c r="J659" s="108" t="s">
        <v>4183</v>
      </c>
      <c r="K659" s="114" t="s">
        <v>3587</v>
      </c>
      <c r="L659" s="89" t="s">
        <v>18</v>
      </c>
      <c r="M659" s="89" t="s">
        <v>18</v>
      </c>
      <c r="N659" s="114">
        <v>49050</v>
      </c>
      <c r="O659" s="102" t="s">
        <v>3588</v>
      </c>
      <c r="P659" s="114" t="s">
        <v>3589</v>
      </c>
      <c r="Q659" s="114" t="s">
        <v>18</v>
      </c>
      <c r="R659" s="114" t="s">
        <v>3590</v>
      </c>
      <c r="S659" s="87">
        <v>40161505</v>
      </c>
      <c r="T659" s="122" t="s">
        <v>5691</v>
      </c>
      <c r="U659" s="121" t="s">
        <v>5692</v>
      </c>
      <c r="V659" s="123">
        <v>0.45454545454545453</v>
      </c>
    </row>
    <row r="660" spans="1:22">
      <c r="A660" s="87" t="s">
        <v>19</v>
      </c>
      <c r="B660" s="118" t="s">
        <v>3330</v>
      </c>
      <c r="C660" s="116" t="s">
        <v>1862</v>
      </c>
      <c r="D660" s="103" t="s">
        <v>3330</v>
      </c>
      <c r="E660" s="88">
        <v>207.97</v>
      </c>
      <c r="F660" s="116" t="s">
        <v>1018</v>
      </c>
      <c r="G660" s="108"/>
      <c r="H660" s="86">
        <v>3</v>
      </c>
      <c r="I660" s="124"/>
      <c r="J660" s="108" t="s">
        <v>4182</v>
      </c>
      <c r="K660" s="114" t="s">
        <v>3582</v>
      </c>
      <c r="L660" s="89" t="s">
        <v>18</v>
      </c>
      <c r="M660" s="89" t="s">
        <v>18</v>
      </c>
      <c r="N660" s="114">
        <v>49005</v>
      </c>
      <c r="O660" s="102" t="s">
        <v>3583</v>
      </c>
      <c r="P660" s="114" t="s">
        <v>3584</v>
      </c>
      <c r="Q660" s="114" t="s">
        <v>3585</v>
      </c>
      <c r="R660" s="114" t="s">
        <v>3586</v>
      </c>
      <c r="S660" s="87">
        <v>40161505</v>
      </c>
      <c r="T660" s="122" t="s">
        <v>5831</v>
      </c>
      <c r="U660" s="121">
        <v>10076333132388</v>
      </c>
      <c r="V660" s="123">
        <v>0.22727272727272727</v>
      </c>
    </row>
    <row r="661" spans="1:22">
      <c r="A661" s="87" t="s">
        <v>19</v>
      </c>
      <c r="B661" s="118" t="s">
        <v>3329</v>
      </c>
      <c r="C661" s="116" t="s">
        <v>1862</v>
      </c>
      <c r="D661" s="103" t="s">
        <v>3329</v>
      </c>
      <c r="E661" s="88">
        <v>237.95</v>
      </c>
      <c r="F661" s="116" t="s">
        <v>1018</v>
      </c>
      <c r="G661" s="85" t="s">
        <v>3311</v>
      </c>
      <c r="H661" s="86">
        <v>3</v>
      </c>
      <c r="I661" s="124"/>
      <c r="J661" s="108" t="s">
        <v>4181</v>
      </c>
      <c r="K661" s="114" t="s">
        <v>3577</v>
      </c>
      <c r="L661" s="89" t="s">
        <v>18</v>
      </c>
      <c r="M661" s="114" t="s">
        <v>3578</v>
      </c>
      <c r="N661" s="114">
        <v>49224</v>
      </c>
      <c r="O661" s="102" t="s">
        <v>3579</v>
      </c>
      <c r="P661" s="114" t="s">
        <v>3580</v>
      </c>
      <c r="Q661" s="114" t="s">
        <v>18</v>
      </c>
      <c r="R661" s="114" t="s">
        <v>3581</v>
      </c>
      <c r="S661" s="87">
        <v>40161505</v>
      </c>
      <c r="T661" s="122" t="s">
        <v>5699</v>
      </c>
      <c r="U661" s="121" t="s">
        <v>5700</v>
      </c>
      <c r="V661" s="123">
        <v>0.53181818181818175</v>
      </c>
    </row>
    <row r="662" spans="1:22">
      <c r="A662" s="87" t="s">
        <v>19</v>
      </c>
      <c r="B662" s="118" t="s">
        <v>3328</v>
      </c>
      <c r="C662" s="116" t="s">
        <v>1862</v>
      </c>
      <c r="D662" s="103" t="s">
        <v>3328</v>
      </c>
      <c r="E662" s="88">
        <v>208.77</v>
      </c>
      <c r="F662" s="116" t="s">
        <v>1018</v>
      </c>
      <c r="G662" s="108"/>
      <c r="H662" s="86">
        <v>3</v>
      </c>
      <c r="I662" s="124"/>
      <c r="J662" s="108" t="s">
        <v>4627</v>
      </c>
      <c r="K662" s="114" t="s">
        <v>3576</v>
      </c>
      <c r="L662" s="89" t="s">
        <v>18</v>
      </c>
      <c r="M662" s="89" t="s">
        <v>18</v>
      </c>
      <c r="N662" s="114">
        <v>49310</v>
      </c>
      <c r="O662" s="102" t="s">
        <v>2568</v>
      </c>
      <c r="P662" s="114" t="s">
        <v>2698</v>
      </c>
      <c r="Q662" s="114" t="s">
        <v>2854</v>
      </c>
      <c r="R662" s="114" t="s">
        <v>2918</v>
      </c>
      <c r="S662" s="87">
        <v>40161505</v>
      </c>
      <c r="T662" s="122" t="s">
        <v>5832</v>
      </c>
      <c r="U662" s="121">
        <v>10076333132616</v>
      </c>
      <c r="V662" s="123">
        <v>0.55954545454545457</v>
      </c>
    </row>
    <row r="663" spans="1:22">
      <c r="A663" s="87" t="s">
        <v>19</v>
      </c>
      <c r="B663" s="118" t="s">
        <v>3326</v>
      </c>
      <c r="C663" s="116" t="s">
        <v>1862</v>
      </c>
      <c r="D663" s="103" t="s">
        <v>3326</v>
      </c>
      <c r="E663" s="88">
        <v>216.45</v>
      </c>
      <c r="F663" s="116" t="s">
        <v>1018</v>
      </c>
      <c r="G663" s="108"/>
      <c r="H663" s="86">
        <v>3</v>
      </c>
      <c r="I663" s="124"/>
      <c r="J663" s="108" t="s">
        <v>3061</v>
      </c>
      <c r="K663" s="114" t="s">
        <v>3567</v>
      </c>
      <c r="L663" s="89" t="s">
        <v>18</v>
      </c>
      <c r="M663" s="114" t="s">
        <v>3568</v>
      </c>
      <c r="N663" s="114">
        <v>46924</v>
      </c>
      <c r="O663" s="102" t="s">
        <v>2636</v>
      </c>
      <c r="P663" s="114" t="s">
        <v>2790</v>
      </c>
      <c r="Q663" s="114" t="s">
        <v>3569</v>
      </c>
      <c r="R663" s="114" t="s">
        <v>2987</v>
      </c>
      <c r="S663" s="87">
        <v>40161505</v>
      </c>
      <c r="T663" s="122" t="s">
        <v>5833</v>
      </c>
      <c r="U663" s="121" t="s">
        <v>5834</v>
      </c>
      <c r="V663" s="123">
        <v>0.40909090909090906</v>
      </c>
    </row>
    <row r="664" spans="1:22">
      <c r="A664" s="87" t="s">
        <v>19</v>
      </c>
      <c r="B664" s="118" t="s">
        <v>3325</v>
      </c>
      <c r="C664" s="116" t="s">
        <v>1862</v>
      </c>
      <c r="D664" s="103" t="s">
        <v>3325</v>
      </c>
      <c r="E664" s="88">
        <v>258.92</v>
      </c>
      <c r="F664" s="116" t="s">
        <v>1018</v>
      </c>
      <c r="G664" s="85" t="s">
        <v>3311</v>
      </c>
      <c r="H664" s="86">
        <v>3</v>
      </c>
      <c r="I664" s="124"/>
      <c r="J664" s="108" t="s">
        <v>4179</v>
      </c>
      <c r="K664" s="114" t="s">
        <v>3564</v>
      </c>
      <c r="L664" s="89" t="s">
        <v>18</v>
      </c>
      <c r="M664" s="89" t="s">
        <v>18</v>
      </c>
      <c r="N664" s="114">
        <v>42023</v>
      </c>
      <c r="O664" s="102" t="s">
        <v>3565</v>
      </c>
      <c r="P664" s="114" t="s">
        <v>3566</v>
      </c>
      <c r="Q664" s="114" t="s">
        <v>18</v>
      </c>
      <c r="R664" s="114" t="s">
        <v>1462</v>
      </c>
      <c r="S664" s="87">
        <v>40161505</v>
      </c>
      <c r="T664" s="122" t="s">
        <v>5707</v>
      </c>
      <c r="U664" s="121" t="s">
        <v>5708</v>
      </c>
      <c r="V664" s="123">
        <v>0.46227272727272717</v>
      </c>
    </row>
    <row r="665" spans="1:22">
      <c r="A665" s="87" t="s">
        <v>19</v>
      </c>
      <c r="B665" s="118" t="s">
        <v>3324</v>
      </c>
      <c r="C665" s="116" t="s">
        <v>1862</v>
      </c>
      <c r="D665" s="103" t="s">
        <v>3324</v>
      </c>
      <c r="E665" s="88">
        <v>228.54</v>
      </c>
      <c r="F665" s="116" t="s">
        <v>1018</v>
      </c>
      <c r="G665" s="85" t="s">
        <v>3311</v>
      </c>
      <c r="H665" s="86">
        <v>3</v>
      </c>
      <c r="I665" s="124"/>
      <c r="J665" s="108" t="s">
        <v>4178</v>
      </c>
      <c r="K665" s="114" t="s">
        <v>3561</v>
      </c>
      <c r="L665" s="89" t="s">
        <v>18</v>
      </c>
      <c r="M665" s="114" t="s">
        <v>3562</v>
      </c>
      <c r="N665" s="114">
        <v>42306</v>
      </c>
      <c r="O665" s="102" t="s">
        <v>18</v>
      </c>
      <c r="P665" s="114" t="s">
        <v>3563</v>
      </c>
      <c r="Q665" s="114" t="s">
        <v>18</v>
      </c>
      <c r="R665" s="114" t="s">
        <v>18</v>
      </c>
      <c r="S665" s="87">
        <v>40161505</v>
      </c>
      <c r="T665" s="122" t="s">
        <v>5709</v>
      </c>
      <c r="U665" s="121" t="s">
        <v>5710</v>
      </c>
      <c r="V665" s="123">
        <v>0.24227272727272728</v>
      </c>
    </row>
    <row r="666" spans="1:22">
      <c r="A666" s="87" t="s">
        <v>19</v>
      </c>
      <c r="B666" s="118" t="s">
        <v>3475</v>
      </c>
      <c r="C666" s="116" t="s">
        <v>1862</v>
      </c>
      <c r="D666" s="103" t="s">
        <v>3475</v>
      </c>
      <c r="E666" s="88">
        <v>557.61</v>
      </c>
      <c r="F666" s="116" t="s">
        <v>1018</v>
      </c>
      <c r="G666" s="108"/>
      <c r="H666" s="86">
        <v>3</v>
      </c>
      <c r="I666" s="124"/>
      <c r="J666" s="108" t="s">
        <v>4302</v>
      </c>
      <c r="K666" s="114" t="s">
        <v>4066</v>
      </c>
      <c r="L666" s="89" t="s">
        <v>18</v>
      </c>
      <c r="M666" s="89" t="s">
        <v>18</v>
      </c>
      <c r="N666" s="114">
        <v>46417</v>
      </c>
      <c r="O666" s="102" t="s">
        <v>18</v>
      </c>
      <c r="P666" s="114" t="s">
        <v>4067</v>
      </c>
      <c r="Q666" s="114" t="s">
        <v>4068</v>
      </c>
      <c r="R666" s="114" t="s">
        <v>4069</v>
      </c>
      <c r="S666" s="87">
        <v>40161505</v>
      </c>
      <c r="T666" s="122" t="s">
        <v>5835</v>
      </c>
      <c r="U666" s="121">
        <v>10076333132067</v>
      </c>
      <c r="V666" s="123">
        <v>1.0613636363636363</v>
      </c>
    </row>
    <row r="667" spans="1:22">
      <c r="A667" s="87" t="s">
        <v>19</v>
      </c>
      <c r="B667" s="118" t="s">
        <v>3323</v>
      </c>
      <c r="C667" s="116" t="s">
        <v>1862</v>
      </c>
      <c r="D667" s="103" t="s">
        <v>3323</v>
      </c>
      <c r="E667" s="88">
        <v>166.68</v>
      </c>
      <c r="F667" s="116" t="s">
        <v>1018</v>
      </c>
      <c r="G667" s="85" t="s">
        <v>3311</v>
      </c>
      <c r="H667" s="86">
        <v>3</v>
      </c>
      <c r="I667" s="124"/>
      <c r="J667" s="108" t="s">
        <v>4177</v>
      </c>
      <c r="K667" s="114" t="s">
        <v>3557</v>
      </c>
      <c r="L667" s="89" t="s">
        <v>18</v>
      </c>
      <c r="M667" s="89" t="s">
        <v>18</v>
      </c>
      <c r="N667" s="114">
        <v>46203</v>
      </c>
      <c r="O667" s="102" t="s">
        <v>3558</v>
      </c>
      <c r="P667" s="114" t="s">
        <v>3559</v>
      </c>
      <c r="Q667" s="114" t="s">
        <v>18</v>
      </c>
      <c r="R667" s="114" t="s">
        <v>3560</v>
      </c>
      <c r="S667" s="87">
        <v>40161505</v>
      </c>
      <c r="T667" s="122" t="s">
        <v>5715</v>
      </c>
      <c r="U667" s="121">
        <v>10076333134764</v>
      </c>
      <c r="V667" s="123">
        <v>0.37499999999999989</v>
      </c>
    </row>
    <row r="668" spans="1:22">
      <c r="A668" s="87" t="s">
        <v>19</v>
      </c>
      <c r="B668" s="118" t="s">
        <v>3322</v>
      </c>
      <c r="C668" s="116" t="s">
        <v>1862</v>
      </c>
      <c r="D668" s="103" t="s">
        <v>3322</v>
      </c>
      <c r="E668" s="88">
        <v>336.26</v>
      </c>
      <c r="F668" s="116" t="s">
        <v>1018</v>
      </c>
      <c r="G668" s="85" t="s">
        <v>3311</v>
      </c>
      <c r="H668" s="86">
        <v>3</v>
      </c>
      <c r="I668" s="124"/>
      <c r="J668" s="108" t="s">
        <v>4176</v>
      </c>
      <c r="K668" s="114">
        <v>25043246</v>
      </c>
      <c r="L668" s="89" t="s">
        <v>18</v>
      </c>
      <c r="M668" s="89" t="s">
        <v>18</v>
      </c>
      <c r="N668" s="114">
        <v>46140</v>
      </c>
      <c r="O668" s="102" t="s">
        <v>18</v>
      </c>
      <c r="P668" s="114" t="s">
        <v>3554</v>
      </c>
      <c r="Q668" s="114" t="s">
        <v>3555</v>
      </c>
      <c r="R668" s="114" t="s">
        <v>3556</v>
      </c>
      <c r="S668" s="87">
        <v>40161505</v>
      </c>
      <c r="T668" s="122" t="s">
        <v>5716</v>
      </c>
      <c r="U668" s="121" t="s">
        <v>5717</v>
      </c>
      <c r="V668" s="123">
        <v>0.26045454545454544</v>
      </c>
    </row>
    <row r="669" spans="1:22">
      <c r="A669" s="87" t="s">
        <v>19</v>
      </c>
      <c r="B669" s="118" t="s">
        <v>3321</v>
      </c>
      <c r="C669" s="116" t="s">
        <v>1862</v>
      </c>
      <c r="D669" s="103" t="s">
        <v>3321</v>
      </c>
      <c r="E669" s="88">
        <v>197.42</v>
      </c>
      <c r="F669" s="116" t="s">
        <v>1018</v>
      </c>
      <c r="G669" s="108"/>
      <c r="H669" s="86">
        <v>3</v>
      </c>
      <c r="I669" s="124"/>
      <c r="J669" s="108" t="s">
        <v>4175</v>
      </c>
      <c r="K669" s="114">
        <v>25096895</v>
      </c>
      <c r="L669" s="89" t="s">
        <v>18</v>
      </c>
      <c r="M669" s="89" t="s">
        <v>18</v>
      </c>
      <c r="N669" s="114">
        <v>46146</v>
      </c>
      <c r="O669" s="102" t="s">
        <v>18</v>
      </c>
      <c r="P669" s="114" t="s">
        <v>3551</v>
      </c>
      <c r="Q669" s="114" t="s">
        <v>3552</v>
      </c>
      <c r="R669" s="114" t="s">
        <v>3553</v>
      </c>
      <c r="S669" s="87">
        <v>40161505</v>
      </c>
      <c r="T669" s="122" t="s">
        <v>5836</v>
      </c>
      <c r="U669" s="121">
        <v>10076333133712</v>
      </c>
      <c r="V669" s="123">
        <v>0.4795454545454545</v>
      </c>
    </row>
    <row r="670" spans="1:22">
      <c r="A670" s="87" t="s">
        <v>19</v>
      </c>
      <c r="B670" s="118" t="s">
        <v>6110</v>
      </c>
      <c r="C670" s="114" t="s">
        <v>1860</v>
      </c>
      <c r="D670" s="103" t="s">
        <v>6110</v>
      </c>
      <c r="E670" s="136">
        <v>279.3</v>
      </c>
      <c r="F670" s="116" t="s">
        <v>1018</v>
      </c>
      <c r="G670" s="85" t="s">
        <v>5986</v>
      </c>
      <c r="H670" s="86">
        <v>3</v>
      </c>
      <c r="I670" s="124"/>
      <c r="J670" s="23" t="s">
        <v>6116</v>
      </c>
      <c r="K670" s="126" t="s">
        <v>6128</v>
      </c>
      <c r="L670" s="23"/>
      <c r="M670" s="23"/>
      <c r="N670" s="126" t="s">
        <v>6126</v>
      </c>
      <c r="O670" s="23"/>
      <c r="P670" s="23"/>
      <c r="Q670" s="23"/>
      <c r="R670" s="23"/>
      <c r="S670" s="87">
        <v>40161505</v>
      </c>
      <c r="T670" s="122" t="s">
        <v>6127</v>
      </c>
      <c r="U670" s="122" t="s">
        <v>6143</v>
      </c>
      <c r="V670" s="123">
        <v>0.41</v>
      </c>
    </row>
    <row r="671" spans="1:22">
      <c r="A671" s="87" t="s">
        <v>19</v>
      </c>
      <c r="B671" s="118" t="s">
        <v>3320</v>
      </c>
      <c r="C671" s="116" t="s">
        <v>1862</v>
      </c>
      <c r="D671" s="103" t="s">
        <v>3320</v>
      </c>
      <c r="E671" s="88">
        <v>401.05</v>
      </c>
      <c r="F671" s="116" t="s">
        <v>1018</v>
      </c>
      <c r="G671" s="108"/>
      <c r="H671" s="86">
        <v>3</v>
      </c>
      <c r="I671" s="124"/>
      <c r="J671" s="108" t="s">
        <v>4174</v>
      </c>
      <c r="K671" s="114" t="s">
        <v>3546</v>
      </c>
      <c r="L671" s="89" t="s">
        <v>18</v>
      </c>
      <c r="M671" s="89" t="s">
        <v>18</v>
      </c>
      <c r="N671" s="114" t="s">
        <v>3547</v>
      </c>
      <c r="O671" s="102" t="s">
        <v>5975</v>
      </c>
      <c r="P671" s="114" t="s">
        <v>3548</v>
      </c>
      <c r="Q671" s="114" t="s">
        <v>3549</v>
      </c>
      <c r="R671" s="114" t="s">
        <v>3550</v>
      </c>
      <c r="S671" s="87">
        <v>40161505</v>
      </c>
      <c r="T671" s="122" t="s">
        <v>5837</v>
      </c>
      <c r="U671" s="121">
        <v>10076333609910</v>
      </c>
      <c r="V671" s="123">
        <v>0.1818181818181818</v>
      </c>
    </row>
    <row r="672" spans="1:22">
      <c r="A672" s="87" t="s">
        <v>19</v>
      </c>
      <c r="B672" s="118" t="s">
        <v>3319</v>
      </c>
      <c r="C672" s="116" t="s">
        <v>1862</v>
      </c>
      <c r="D672" s="103" t="s">
        <v>3319</v>
      </c>
      <c r="E672" s="88">
        <v>426.9</v>
      </c>
      <c r="F672" s="116" t="s">
        <v>1018</v>
      </c>
      <c r="G672" s="108"/>
      <c r="H672" s="86">
        <v>3</v>
      </c>
      <c r="I672" s="124"/>
      <c r="J672" s="108" t="s">
        <v>4173</v>
      </c>
      <c r="K672" s="114">
        <v>13367308</v>
      </c>
      <c r="L672" s="89" t="s">
        <v>18</v>
      </c>
      <c r="M672" s="89" t="s">
        <v>18</v>
      </c>
      <c r="N672" s="114" t="s">
        <v>3542</v>
      </c>
      <c r="O672" s="102" t="s">
        <v>3543</v>
      </c>
      <c r="P672" s="114" t="s">
        <v>3544</v>
      </c>
      <c r="Q672" s="114" t="s">
        <v>5976</v>
      </c>
      <c r="R672" s="114" t="s">
        <v>3545</v>
      </c>
      <c r="S672" s="87">
        <v>40161505</v>
      </c>
      <c r="T672" s="122" t="s">
        <v>5838</v>
      </c>
      <c r="U672" s="121">
        <v>10076333609118</v>
      </c>
      <c r="V672" s="123">
        <v>0.25863636363636361</v>
      </c>
    </row>
    <row r="673" spans="1:22">
      <c r="A673" s="87" t="s">
        <v>19</v>
      </c>
      <c r="B673" s="118" t="s">
        <v>3318</v>
      </c>
      <c r="C673" s="116" t="s">
        <v>1862</v>
      </c>
      <c r="D673" s="103" t="s">
        <v>3318</v>
      </c>
      <c r="E673" s="88">
        <v>413.58</v>
      </c>
      <c r="F673" s="116" t="s">
        <v>1018</v>
      </c>
      <c r="G673" s="108"/>
      <c r="H673" s="86">
        <v>3</v>
      </c>
      <c r="I673" s="124"/>
      <c r="J673" s="108" t="s">
        <v>4172</v>
      </c>
      <c r="K673" s="114" t="s">
        <v>3539</v>
      </c>
      <c r="L673" s="89" t="s">
        <v>18</v>
      </c>
      <c r="M673" s="89" t="s">
        <v>18</v>
      </c>
      <c r="N673" s="114" t="s">
        <v>3540</v>
      </c>
      <c r="O673" s="102" t="s">
        <v>3541</v>
      </c>
      <c r="P673" s="114" t="s">
        <v>5977</v>
      </c>
      <c r="Q673" s="114" t="s">
        <v>18</v>
      </c>
      <c r="R673" s="114" t="s">
        <v>18</v>
      </c>
      <c r="S673" s="87">
        <v>40161505</v>
      </c>
      <c r="T673" s="122" t="s">
        <v>5839</v>
      </c>
      <c r="U673" s="121" t="s">
        <v>5840</v>
      </c>
      <c r="V673" s="123">
        <v>0.27999999999999997</v>
      </c>
    </row>
    <row r="674" spans="1:22">
      <c r="A674" s="87" t="s">
        <v>19</v>
      </c>
      <c r="B674" s="118" t="s">
        <v>3315</v>
      </c>
      <c r="C674" s="116" t="s">
        <v>1862</v>
      </c>
      <c r="D674" s="103" t="s">
        <v>3315</v>
      </c>
      <c r="E674" s="88">
        <v>200.81</v>
      </c>
      <c r="F674" s="116" t="s">
        <v>1018</v>
      </c>
      <c r="G674" s="85" t="s">
        <v>3311</v>
      </c>
      <c r="H674" s="86">
        <v>3</v>
      </c>
      <c r="I674" s="124"/>
      <c r="J674" s="108" t="s">
        <v>4170</v>
      </c>
      <c r="K674" s="114">
        <v>8997874</v>
      </c>
      <c r="L674" s="131" t="s">
        <v>18</v>
      </c>
      <c r="M674" s="115" t="s">
        <v>3528</v>
      </c>
      <c r="N674" s="115">
        <v>42136</v>
      </c>
      <c r="O674" s="139" t="s">
        <v>3529</v>
      </c>
      <c r="P674" s="114" t="s">
        <v>3530</v>
      </c>
      <c r="Q674" s="115" t="s">
        <v>3531</v>
      </c>
      <c r="R674" s="115" t="s">
        <v>18</v>
      </c>
      <c r="S674" s="87">
        <v>40161505</v>
      </c>
      <c r="T674" s="122" t="s">
        <v>5720</v>
      </c>
      <c r="U674" s="121" t="s">
        <v>5721</v>
      </c>
      <c r="V674" s="123">
        <v>0.28818181818181815</v>
      </c>
    </row>
    <row r="675" spans="1:22">
      <c r="A675" s="87" t="s">
        <v>19</v>
      </c>
      <c r="B675" s="118" t="s">
        <v>3483</v>
      </c>
      <c r="C675" s="116" t="s">
        <v>1862</v>
      </c>
      <c r="D675" s="119" t="s">
        <v>4363</v>
      </c>
      <c r="E675" s="88">
        <v>200.23</v>
      </c>
      <c r="F675" s="116" t="s">
        <v>1018</v>
      </c>
      <c r="G675" s="108"/>
      <c r="H675" s="86">
        <v>3</v>
      </c>
      <c r="I675" s="124"/>
      <c r="J675" s="108" t="s">
        <v>4309</v>
      </c>
      <c r="K675" s="114">
        <v>1780121060</v>
      </c>
      <c r="L675" s="89" t="s">
        <v>4096</v>
      </c>
      <c r="M675" s="89" t="s">
        <v>18</v>
      </c>
      <c r="N675" s="114" t="s">
        <v>4097</v>
      </c>
      <c r="O675" s="102" t="s">
        <v>4098</v>
      </c>
      <c r="P675" s="114" t="s">
        <v>4099</v>
      </c>
      <c r="Q675" s="114" t="s">
        <v>5978</v>
      </c>
      <c r="R675" s="114" t="s">
        <v>18</v>
      </c>
      <c r="S675" s="87">
        <v>40161505</v>
      </c>
      <c r="T675" s="122" t="s">
        <v>5841</v>
      </c>
      <c r="U675" s="121">
        <v>10076333608531</v>
      </c>
      <c r="V675" s="123">
        <v>9.4999999999999987E-2</v>
      </c>
    </row>
    <row r="676" spans="1:22">
      <c r="A676" s="87" t="s">
        <v>19</v>
      </c>
      <c r="B676" s="118" t="s">
        <v>3314</v>
      </c>
      <c r="C676" s="116" t="s">
        <v>1862</v>
      </c>
      <c r="D676" s="103" t="s">
        <v>3314</v>
      </c>
      <c r="E676" s="88">
        <v>233.79</v>
      </c>
      <c r="F676" s="116" t="s">
        <v>1018</v>
      </c>
      <c r="G676" s="108"/>
      <c r="H676" s="86">
        <v>3</v>
      </c>
      <c r="I676" s="124"/>
      <c r="J676" s="108" t="s">
        <v>4169</v>
      </c>
      <c r="K676" s="114" t="s">
        <v>3523</v>
      </c>
      <c r="L676" s="89" t="s">
        <v>3524</v>
      </c>
      <c r="M676" s="89" t="s">
        <v>18</v>
      </c>
      <c r="N676" s="114" t="s">
        <v>3525</v>
      </c>
      <c r="O676" s="102" t="s">
        <v>3526</v>
      </c>
      <c r="P676" s="114" t="s">
        <v>3527</v>
      </c>
      <c r="Q676" s="114" t="s">
        <v>18</v>
      </c>
      <c r="R676" s="114" t="s">
        <v>1514</v>
      </c>
      <c r="S676" s="87">
        <v>40161505</v>
      </c>
      <c r="T676" s="122" t="s">
        <v>5842</v>
      </c>
      <c r="U676" s="121" t="s">
        <v>5843</v>
      </c>
      <c r="V676" s="123">
        <v>0.17318181818181816</v>
      </c>
    </row>
    <row r="677" spans="1:22">
      <c r="A677" s="87" t="s">
        <v>19</v>
      </c>
      <c r="B677" s="118" t="s">
        <v>3313</v>
      </c>
      <c r="C677" s="116" t="s">
        <v>1862</v>
      </c>
      <c r="D677" s="103" t="s">
        <v>3313</v>
      </c>
      <c r="E677" s="88">
        <v>227.23</v>
      </c>
      <c r="F677" s="116" t="s">
        <v>1018</v>
      </c>
      <c r="G677" s="85" t="s">
        <v>3311</v>
      </c>
      <c r="H677" s="86">
        <v>3</v>
      </c>
      <c r="I677" s="124"/>
      <c r="J677" s="108" t="s">
        <v>4168</v>
      </c>
      <c r="K677" s="114">
        <v>15909459</v>
      </c>
      <c r="L677" s="89" t="s">
        <v>18</v>
      </c>
      <c r="M677" s="89" t="s">
        <v>18</v>
      </c>
      <c r="N677" s="114">
        <v>49459</v>
      </c>
      <c r="O677" s="102" t="s">
        <v>18</v>
      </c>
      <c r="P677" s="114" t="s">
        <v>3522</v>
      </c>
      <c r="Q677" s="114" t="s">
        <v>18</v>
      </c>
      <c r="R677" s="114" t="s">
        <v>18</v>
      </c>
      <c r="S677" s="87">
        <v>40161505</v>
      </c>
      <c r="T677" s="122" t="s">
        <v>5722</v>
      </c>
      <c r="U677" s="121" t="s">
        <v>5723</v>
      </c>
      <c r="V677" s="123">
        <v>0.21</v>
      </c>
    </row>
    <row r="678" spans="1:22">
      <c r="A678" s="87" t="s">
        <v>19</v>
      </c>
      <c r="B678" s="118" t="s">
        <v>3312</v>
      </c>
      <c r="C678" s="116" t="s">
        <v>1862</v>
      </c>
      <c r="D678" s="103" t="s">
        <v>3312</v>
      </c>
      <c r="E678" s="88">
        <v>252.54</v>
      </c>
      <c r="F678" s="116" t="s">
        <v>1018</v>
      </c>
      <c r="G678" s="108"/>
      <c r="H678" s="86">
        <v>3</v>
      </c>
      <c r="I678" s="124"/>
      <c r="J678" s="108" t="s">
        <v>4167</v>
      </c>
      <c r="K678" s="114" t="s">
        <v>3520</v>
      </c>
      <c r="L678" s="89" t="s">
        <v>18</v>
      </c>
      <c r="M678" s="89" t="s">
        <v>18</v>
      </c>
      <c r="N678" s="114" t="s">
        <v>3521</v>
      </c>
      <c r="O678" s="102" t="s">
        <v>18</v>
      </c>
      <c r="P678" s="114" t="s">
        <v>5979</v>
      </c>
      <c r="Q678" s="114" t="s">
        <v>18</v>
      </c>
      <c r="R678" s="114" t="s">
        <v>18</v>
      </c>
      <c r="S678" s="87">
        <v>40161505</v>
      </c>
      <c r="T678" s="122" t="s">
        <v>5844</v>
      </c>
      <c r="U678" s="121">
        <v>10076333609842</v>
      </c>
      <c r="V678" s="123">
        <v>0.19696969696969696</v>
      </c>
    </row>
  </sheetData>
  <autoFilter ref="A8:V678"/>
  <mergeCells count="1">
    <mergeCell ref="K6:R7"/>
  </mergeCells>
  <conditionalFormatting sqref="C1:C4">
    <cfRule type="duplicateValues" dxfId="80" priority="46"/>
  </conditionalFormatting>
  <conditionalFormatting sqref="C1:C4">
    <cfRule type="duplicateValues" dxfId="79" priority="47"/>
  </conditionalFormatting>
  <conditionalFormatting sqref="C1:C4">
    <cfRule type="duplicateValues" dxfId="78" priority="49"/>
  </conditionalFormatting>
  <conditionalFormatting sqref="C8">
    <cfRule type="duplicateValues" dxfId="77" priority="38"/>
    <cfRule type="duplicateValues" dxfId="76" priority="39"/>
  </conditionalFormatting>
  <conditionalFormatting sqref="C8">
    <cfRule type="duplicateValues" dxfId="75" priority="40"/>
  </conditionalFormatting>
  <conditionalFormatting sqref="C8">
    <cfRule type="duplicateValues" dxfId="74" priority="41"/>
  </conditionalFormatting>
  <conditionalFormatting sqref="C8">
    <cfRule type="duplicateValues" dxfId="73" priority="42"/>
  </conditionalFormatting>
  <conditionalFormatting sqref="C7">
    <cfRule type="duplicateValues" dxfId="72" priority="55"/>
  </conditionalFormatting>
  <conditionalFormatting sqref="D1:D4">
    <cfRule type="duplicateValues" dxfId="71" priority="59"/>
  </conditionalFormatting>
  <conditionalFormatting sqref="D7:D8">
    <cfRule type="duplicateValues" dxfId="70" priority="68"/>
  </conditionalFormatting>
  <conditionalFormatting sqref="D641:D650 D473:D615 D627 D639">
    <cfRule type="duplicateValues" dxfId="69" priority="24"/>
  </conditionalFormatting>
  <conditionalFormatting sqref="D651">
    <cfRule type="duplicateValues" dxfId="68" priority="23"/>
  </conditionalFormatting>
  <conditionalFormatting sqref="D652">
    <cfRule type="duplicateValues" dxfId="67" priority="22"/>
  </conditionalFormatting>
  <conditionalFormatting sqref="T173">
    <cfRule type="duplicateValues" dxfId="66" priority="15"/>
  </conditionalFormatting>
  <conditionalFormatting sqref="U173">
    <cfRule type="duplicateValues" dxfId="65" priority="14"/>
  </conditionalFormatting>
  <conditionalFormatting sqref="T217">
    <cfRule type="duplicateValues" dxfId="64" priority="13"/>
  </conditionalFormatting>
  <conditionalFormatting sqref="U217">
    <cfRule type="duplicateValues" dxfId="63" priority="12"/>
  </conditionalFormatting>
  <conditionalFormatting sqref="B1:B2 B4">
    <cfRule type="duplicateValues" dxfId="62" priority="122"/>
    <cfRule type="duplicateValues" dxfId="61" priority="123"/>
  </conditionalFormatting>
  <conditionalFormatting sqref="B1:B2 B4">
    <cfRule type="duplicateValues" dxfId="60" priority="126"/>
  </conditionalFormatting>
  <conditionalFormatting sqref="B7:B8">
    <cfRule type="duplicateValues" dxfId="59" priority="128"/>
    <cfRule type="duplicateValues" dxfId="58" priority="129"/>
  </conditionalFormatting>
  <conditionalFormatting sqref="B7:B8">
    <cfRule type="duplicateValues" dxfId="57" priority="130"/>
  </conditionalFormatting>
  <conditionalFormatting sqref="B3">
    <cfRule type="duplicateValues" dxfId="56" priority="131"/>
    <cfRule type="duplicateValues" dxfId="55" priority="132"/>
  </conditionalFormatting>
  <conditionalFormatting sqref="B3">
    <cfRule type="duplicateValues" dxfId="54" priority="133"/>
  </conditionalFormatting>
  <conditionalFormatting sqref="D19">
    <cfRule type="duplicateValues" dxfId="53" priority="10"/>
  </conditionalFormatting>
  <conditionalFormatting sqref="B653">
    <cfRule type="duplicateValues" dxfId="52" priority="9"/>
  </conditionalFormatting>
  <conditionalFormatting sqref="D653">
    <cfRule type="duplicateValues" dxfId="51" priority="8"/>
  </conditionalFormatting>
  <conditionalFormatting sqref="B654:B656">
    <cfRule type="duplicateValues" dxfId="50" priority="7"/>
  </conditionalFormatting>
  <conditionalFormatting sqref="D654:D656">
    <cfRule type="duplicateValues" dxfId="49" priority="5"/>
  </conditionalFormatting>
  <conditionalFormatting sqref="B657:B668">
    <cfRule type="duplicateValues" dxfId="48" priority="4"/>
  </conditionalFormatting>
  <conditionalFormatting sqref="B669">
    <cfRule type="duplicateValues" dxfId="47" priority="3"/>
  </conditionalFormatting>
  <conditionalFormatting sqref="B670:B672">
    <cfRule type="duplicateValues" dxfId="46" priority="2"/>
  </conditionalFormatting>
  <conditionalFormatting sqref="D9:D18 D20:D472">
    <cfRule type="duplicateValues" dxfId="45" priority="190"/>
  </conditionalFormatting>
  <conditionalFormatting sqref="B9:B652">
    <cfRule type="duplicateValues" dxfId="44" priority="193"/>
  </conditionalFormatting>
  <conditionalFormatting sqref="B673:B678">
    <cfRule type="duplicateValues" dxfId="43" priority="1"/>
  </conditionalFormatting>
  <conditionalFormatting sqref="B6:G6">
    <cfRule type="duplicateValues" dxfId="0" priority="194"/>
  </conditionalFormatting>
  <hyperlinks>
    <hyperlink ref="J4" r:id="rId1"/>
  </hyperlinks>
  <pageMargins left="0.7" right="0.7" top="0.75" bottom="0.75" header="0.3" footer="0.3"/>
  <pageSetup orientation="portrait" r:id="rId2"/>
  <customProperties>
    <customPr name="_pios_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23"/>
  <sheetViews>
    <sheetView zoomScale="80" zoomScaleNormal="80" workbookViewId="0">
      <pane xSplit="1" ySplit="17" topLeftCell="B18" activePane="bottomRight" state="frozen"/>
      <selection pane="topRight" activeCell="B1" sqref="B1"/>
      <selection pane="bottomLeft" activeCell="A18" sqref="A18"/>
      <selection pane="bottomRight" activeCell="K9" sqref="K9:K10"/>
    </sheetView>
  </sheetViews>
  <sheetFormatPr baseColWidth="10" defaultColWidth="11.453125" defaultRowHeight="14.5"/>
  <cols>
    <col min="1" max="1" width="22.453125" style="18" customWidth="1"/>
    <col min="2" max="2" width="11.453125" style="18"/>
    <col min="3" max="3" width="18" style="18" customWidth="1"/>
    <col min="4" max="4" width="20.08984375" style="18" bestFit="1" customWidth="1"/>
    <col min="5" max="6" width="8.36328125" style="18" hidden="1" customWidth="1"/>
    <col min="7" max="7" width="11.453125" style="18"/>
    <col min="8" max="8" width="33.90625" style="18" bestFit="1" customWidth="1"/>
    <col min="9" max="9" width="15.36328125" style="18" customWidth="1"/>
    <col min="10" max="10" width="14.90625" style="18" customWidth="1"/>
    <col min="11" max="11" width="15.453125" style="18" customWidth="1"/>
    <col min="12" max="12" width="20.36328125" style="18" bestFit="1" customWidth="1"/>
    <col min="13" max="13" width="20.08984375" style="18" customWidth="1"/>
    <col min="14" max="16384" width="11.453125" style="18"/>
  </cols>
  <sheetData>
    <row r="1" spans="1:13">
      <c r="A1" s="32"/>
      <c r="B1" s="1"/>
      <c r="C1" s="2"/>
      <c r="D1" s="3"/>
      <c r="E1" s="4"/>
      <c r="F1" s="5"/>
      <c r="G1" s="5"/>
      <c r="H1" s="6"/>
      <c r="I1" s="7"/>
      <c r="J1" s="8"/>
      <c r="K1" s="8"/>
      <c r="L1" s="5"/>
      <c r="M1" s="5"/>
    </row>
    <row r="2" spans="1:13">
      <c r="A2" s="19"/>
      <c r="B2" s="1" t="s">
        <v>2</v>
      </c>
      <c r="C2" s="2"/>
      <c r="D2" s="3"/>
      <c r="E2" s="4"/>
      <c r="F2" s="9"/>
      <c r="G2" s="9"/>
      <c r="H2" s="10"/>
      <c r="I2" s="11" t="str">
        <f>+'LP Purolator 04-2023'!J2</f>
        <v>Lista efectiva a partir del 17.04.2023</v>
      </c>
      <c r="J2" s="12"/>
      <c r="K2" s="9"/>
      <c r="L2" s="5"/>
      <c r="M2" s="5"/>
    </row>
    <row r="3" spans="1:13">
      <c r="A3" s="19"/>
      <c r="B3" s="1" t="s">
        <v>1865</v>
      </c>
      <c r="C3" s="2"/>
      <c r="D3" s="3"/>
      <c r="E3" s="13"/>
      <c r="F3" s="8"/>
      <c r="G3" s="8"/>
      <c r="H3" s="14"/>
      <c r="I3" s="11" t="str">
        <f>+'LP Purolator 04-2023'!J3</f>
        <v>Precios en Pesos MXN</v>
      </c>
      <c r="J3" s="12"/>
      <c r="K3" s="8"/>
      <c r="L3" s="8"/>
      <c r="M3" s="8"/>
    </row>
    <row r="4" spans="1:13">
      <c r="A4" s="20"/>
      <c r="B4" s="1"/>
      <c r="C4" s="15"/>
      <c r="D4" s="3"/>
      <c r="E4" s="13"/>
      <c r="F4" s="8"/>
      <c r="G4" s="8"/>
      <c r="H4" s="14"/>
      <c r="I4" s="17" t="s">
        <v>1</v>
      </c>
      <c r="J4" s="16"/>
      <c r="K4" s="16"/>
      <c r="L4" s="8"/>
      <c r="M4" s="8"/>
    </row>
    <row r="6" spans="1:13">
      <c r="A6" s="33" t="s">
        <v>1659</v>
      </c>
      <c r="B6" s="34"/>
      <c r="C6" s="35" t="s">
        <v>1660</v>
      </c>
      <c r="D6" s="156" t="s">
        <v>1661</v>
      </c>
      <c r="E6" s="156"/>
      <c r="F6" s="156"/>
      <c r="G6" s="156"/>
      <c r="H6" s="36"/>
      <c r="I6" s="36"/>
      <c r="J6" s="37"/>
      <c r="K6" s="157" t="s">
        <v>1671</v>
      </c>
    </row>
    <row r="7" spans="1:13">
      <c r="A7" s="38"/>
      <c r="B7" s="39"/>
      <c r="C7" s="38"/>
      <c r="D7" s="38"/>
      <c r="E7" s="38"/>
      <c r="F7" s="38"/>
      <c r="G7" s="38"/>
      <c r="H7" s="38"/>
      <c r="I7" s="38"/>
      <c r="J7" s="40"/>
      <c r="K7" s="157"/>
    </row>
    <row r="8" spans="1:13">
      <c r="A8" s="41"/>
      <c r="B8" s="42"/>
      <c r="C8" s="43"/>
      <c r="D8" s="43"/>
      <c r="E8" s="43"/>
      <c r="F8" s="43"/>
      <c r="G8" s="43"/>
      <c r="H8" s="43"/>
      <c r="I8" s="43"/>
      <c r="J8" s="44"/>
      <c r="K8" s="157"/>
    </row>
    <row r="9" spans="1:13">
      <c r="A9" s="55" t="s">
        <v>1662</v>
      </c>
      <c r="B9" s="153"/>
      <c r="C9" s="155"/>
      <c r="D9" s="155"/>
      <c r="E9" s="155"/>
      <c r="F9" s="155"/>
      <c r="G9" s="154"/>
      <c r="H9" s="56" t="s">
        <v>1663</v>
      </c>
      <c r="I9" s="45"/>
      <c r="J9" s="44"/>
      <c r="K9" s="46"/>
    </row>
    <row r="10" spans="1:13">
      <c r="A10" s="56" t="s">
        <v>1664</v>
      </c>
      <c r="B10" s="153"/>
      <c r="C10" s="155"/>
      <c r="D10" s="155"/>
      <c r="E10" s="155"/>
      <c r="F10" s="155"/>
      <c r="G10" s="154"/>
      <c r="H10" s="56" t="s">
        <v>1665</v>
      </c>
      <c r="I10" s="45"/>
      <c r="J10" s="44"/>
      <c r="K10" s="47"/>
    </row>
    <row r="11" spans="1:13">
      <c r="A11" s="56" t="s">
        <v>1666</v>
      </c>
      <c r="B11" s="48"/>
      <c r="C11" s="49"/>
      <c r="D11" s="49"/>
      <c r="E11" s="49"/>
      <c r="F11" s="49"/>
      <c r="G11" s="50"/>
      <c r="H11" s="54"/>
      <c r="I11" s="43"/>
      <c r="J11" s="44"/>
      <c r="K11" s="51"/>
    </row>
    <row r="12" spans="1:13">
      <c r="A12" s="56" t="s">
        <v>1667</v>
      </c>
      <c r="B12" s="48"/>
      <c r="C12" s="49"/>
      <c r="D12" s="49"/>
      <c r="E12" s="49"/>
      <c r="F12" s="49"/>
      <c r="G12" s="50"/>
      <c r="H12" s="56" t="s">
        <v>1863</v>
      </c>
      <c r="I12" s="52"/>
      <c r="J12" s="53"/>
      <c r="K12" s="51"/>
    </row>
    <row r="13" spans="1:13">
      <c r="A13" s="56" t="s">
        <v>1668</v>
      </c>
      <c r="B13" s="153"/>
      <c r="C13" s="155"/>
      <c r="D13" s="155"/>
      <c r="E13" s="155"/>
      <c r="F13" s="155"/>
      <c r="G13" s="154"/>
      <c r="H13" s="51"/>
      <c r="I13" s="51"/>
      <c r="J13" s="53"/>
      <c r="K13" s="51"/>
    </row>
    <row r="14" spans="1:13">
      <c r="A14" s="56" t="s">
        <v>1669</v>
      </c>
      <c r="B14" s="153"/>
      <c r="C14" s="154"/>
      <c r="D14" s="57" t="s">
        <v>1670</v>
      </c>
      <c r="E14" s="153"/>
      <c r="F14" s="155"/>
      <c r="G14" s="154"/>
      <c r="H14" s="51"/>
      <c r="I14" s="51"/>
      <c r="J14" s="53"/>
      <c r="K14" s="51"/>
    </row>
    <row r="16" spans="1:13">
      <c r="A16" s="57" t="s">
        <v>1672</v>
      </c>
      <c r="B16" s="59"/>
      <c r="C16" s="57" t="s">
        <v>1673</v>
      </c>
      <c r="D16" s="60"/>
      <c r="E16" s="61"/>
      <c r="F16" s="61"/>
      <c r="G16" s="60"/>
      <c r="K16" s="152" t="s">
        <v>1674</v>
      </c>
      <c r="L16" s="152"/>
    </row>
    <row r="17" spans="1:13" ht="34.5" customHeight="1">
      <c r="A17" s="64" t="s">
        <v>1675</v>
      </c>
      <c r="B17" s="64" t="s">
        <v>1676</v>
      </c>
      <c r="C17" s="64" t="s">
        <v>1677</v>
      </c>
      <c r="D17" s="90" t="s">
        <v>1678</v>
      </c>
      <c r="E17" s="91"/>
      <c r="F17" s="92"/>
      <c r="G17" s="64" t="s">
        <v>1679</v>
      </c>
      <c r="H17" s="64" t="s">
        <v>1680</v>
      </c>
      <c r="I17" s="64" t="s">
        <v>1864</v>
      </c>
      <c r="J17" s="64" t="s">
        <v>1681</v>
      </c>
      <c r="K17" s="64" t="s">
        <v>1682</v>
      </c>
      <c r="L17" s="64" t="s">
        <v>1683</v>
      </c>
      <c r="M17" s="64" t="s">
        <v>1684</v>
      </c>
    </row>
    <row r="18" spans="1:13">
      <c r="A18" s="85"/>
      <c r="B18" s="23"/>
      <c r="C18" s="65" t="str">
        <f>IFERROR(IF(VLOOKUP(A18,'LP Purolator 04-2023'!$B$8:$H$987,7,0)="",PEDIDOS!B18,VLOOKUP(PEDIDOS!A18,'LP Purolator 04-2023'!$B$8:$H$987,7,0)),"")</f>
        <v/>
      </c>
      <c r="D18" s="62" t="str">
        <f>IFERROR(IF(F18&lt;&gt;0,"Verificar","OK"),"")</f>
        <v/>
      </c>
      <c r="E18" s="63" t="str">
        <f>IF(ISNUMBER(B18),B18/C18,"")</f>
        <v/>
      </c>
      <c r="F18" s="63" t="e">
        <f>+E18-(INT(E18))</f>
        <v>#VALUE!</v>
      </c>
      <c r="G18" s="69">
        <v>1</v>
      </c>
      <c r="H18" s="66" t="str">
        <f>IFERROR(VLOOKUP(A18,'LP Purolator 04-2023'!$B$8:$H$987,1,0),"Verificar Producto")</f>
        <v>Verificar Producto</v>
      </c>
      <c r="I18" s="66" t="str">
        <f>IFERROR(VLOOKUP(A18,'LP Purolator 04-2023'!$B$8:$S$987,3,0),"")</f>
        <v/>
      </c>
      <c r="J18" s="66" t="str">
        <f>IFERROR(VLOOKUP(A18,'LP Purolator 04-2023'!$B$8:$S$987,5,0),"")</f>
        <v/>
      </c>
      <c r="K18" s="67" t="str">
        <f>IFERROR(VLOOKUP(A18,'LP Purolator 04-2023'!$B$8:$S$987,4,0),"")</f>
        <v/>
      </c>
      <c r="L18" s="67" t="str">
        <f>+IFERROR(ROUND(K18*(1-$K$9)*(1-$K$10),2),"")</f>
        <v/>
      </c>
      <c r="M18" s="68" t="str">
        <f>IFERROR(ROUND(L18*B18,2),"")</f>
        <v/>
      </c>
    </row>
    <row r="19" spans="1:13">
      <c r="A19" s="85"/>
      <c r="B19" s="23"/>
      <c r="C19" s="65" t="str">
        <f>IFERROR(IF(VLOOKUP(A19,'LP Purolator 04-2023'!$B$8:$H$987,7,0)="",PEDIDOS!B19,VLOOKUP(PEDIDOS!A19,'LP Purolator 04-2023'!$B$8:$H$987,7,0)),"")</f>
        <v/>
      </c>
      <c r="D19" s="62" t="str">
        <f t="shared" ref="D19:D82" si="0">IFERROR(IF(F19&lt;&gt;0,"Verificar","OK"),"")</f>
        <v/>
      </c>
      <c r="E19" s="63" t="str">
        <f t="shared" ref="E19:E82" si="1">IF(ISNUMBER(B19),B19/C19,"")</f>
        <v/>
      </c>
      <c r="F19" s="63" t="e">
        <f t="shared" ref="F19:F82" si="2">+E19-(INT(E19))</f>
        <v>#VALUE!</v>
      </c>
      <c r="G19" s="69">
        <v>2</v>
      </c>
      <c r="H19" s="66" t="str">
        <f>IFERROR(VLOOKUP(A19,'LP Purolator 04-2023'!$B$8:$H$987,1,0),"Verificar Producto")</f>
        <v>Verificar Producto</v>
      </c>
      <c r="I19" s="66" t="str">
        <f>IFERROR(VLOOKUP(A19,'LP Purolator 04-2023'!$B$8:$S$987,3,0),"")</f>
        <v/>
      </c>
      <c r="J19" s="66" t="str">
        <f>IFERROR(VLOOKUP(A19,'LP Purolator 04-2023'!$B$8:$S$987,5,0),"")</f>
        <v/>
      </c>
      <c r="K19" s="67" t="str">
        <f>IFERROR(VLOOKUP(A19,'LP Purolator 04-2023'!$B$8:$S$987,4,0),"")</f>
        <v/>
      </c>
      <c r="L19" s="67" t="str">
        <f t="shared" ref="L19:L82" si="3">+IFERROR(ROUND(K19*(1-$K$9)*(1-$K$10),2),"")</f>
        <v/>
      </c>
      <c r="M19" s="68" t="str">
        <f t="shared" ref="M19:M82" si="4">IFERROR(ROUND(L19*B19,2),"")</f>
        <v/>
      </c>
    </row>
    <row r="20" spans="1:13">
      <c r="A20" s="85"/>
      <c r="B20" s="23"/>
      <c r="C20" s="65" t="str">
        <f>IFERROR(IF(VLOOKUP(A20,'LP Purolator 04-2023'!$B$8:$H$987,7,0)="",PEDIDOS!B20,VLOOKUP(PEDIDOS!A20,'LP Purolator 04-2023'!$B$8:$H$987,7,0)),"")</f>
        <v/>
      </c>
      <c r="D20" s="62" t="str">
        <f t="shared" si="0"/>
        <v/>
      </c>
      <c r="E20" s="63" t="str">
        <f t="shared" si="1"/>
        <v/>
      </c>
      <c r="F20" s="63" t="e">
        <f t="shared" si="2"/>
        <v>#VALUE!</v>
      </c>
      <c r="G20" s="69">
        <v>3</v>
      </c>
      <c r="H20" s="66" t="str">
        <f>IFERROR(VLOOKUP(A20,'LP Purolator 04-2023'!$B$8:$H$987,1,0),"Verificar Producto")</f>
        <v>Verificar Producto</v>
      </c>
      <c r="I20" s="66" t="str">
        <f>IFERROR(VLOOKUP(A20,'LP Purolator 04-2023'!$B$8:$S$987,3,0),"")</f>
        <v/>
      </c>
      <c r="J20" s="66" t="str">
        <f>IFERROR(VLOOKUP(A20,'LP Purolator 04-2023'!$B$8:$S$987,5,0),"")</f>
        <v/>
      </c>
      <c r="K20" s="67" t="str">
        <f>IFERROR(VLOOKUP(A20,'LP Purolator 04-2023'!$B$8:$S$987,4,0),"")</f>
        <v/>
      </c>
      <c r="L20" s="67" t="str">
        <f t="shared" si="3"/>
        <v/>
      </c>
      <c r="M20" s="68" t="str">
        <f t="shared" si="4"/>
        <v/>
      </c>
    </row>
    <row r="21" spans="1:13">
      <c r="A21" s="85"/>
      <c r="B21" s="23"/>
      <c r="C21" s="65" t="str">
        <f>IFERROR(IF(VLOOKUP(A21,'LP Purolator 04-2023'!$B$8:$H$987,7,0)="",PEDIDOS!B21,VLOOKUP(PEDIDOS!A21,'LP Purolator 04-2023'!$B$8:$H$987,7,0)),"")</f>
        <v/>
      </c>
      <c r="D21" s="62" t="str">
        <f t="shared" si="0"/>
        <v/>
      </c>
      <c r="E21" s="63" t="str">
        <f t="shared" si="1"/>
        <v/>
      </c>
      <c r="F21" s="63" t="e">
        <f t="shared" si="2"/>
        <v>#VALUE!</v>
      </c>
      <c r="G21" s="69">
        <v>4</v>
      </c>
      <c r="H21" s="66" t="str">
        <f>IFERROR(VLOOKUP(A21,'LP Purolator 04-2023'!$B$8:$H$987,1,0),"Verificar Producto")</f>
        <v>Verificar Producto</v>
      </c>
      <c r="I21" s="66" t="str">
        <f>IFERROR(VLOOKUP(A21,'LP Purolator 04-2023'!$B$8:$S$987,3,0),"")</f>
        <v/>
      </c>
      <c r="J21" s="66" t="str">
        <f>IFERROR(VLOOKUP(A21,'LP Purolator 04-2023'!$B$8:$S$987,5,0),"")</f>
        <v/>
      </c>
      <c r="K21" s="67" t="str">
        <f>IFERROR(VLOOKUP(A21,'LP Purolator 04-2023'!$B$8:$S$987,4,0),"")</f>
        <v/>
      </c>
      <c r="L21" s="67" t="str">
        <f t="shared" si="3"/>
        <v/>
      </c>
      <c r="M21" s="68" t="str">
        <f t="shared" si="4"/>
        <v/>
      </c>
    </row>
    <row r="22" spans="1:13">
      <c r="A22" s="85"/>
      <c r="B22" s="23"/>
      <c r="C22" s="65" t="str">
        <f>IFERROR(IF(VLOOKUP(A22,'LP Purolator 04-2023'!$B$8:$H$987,7,0)="",PEDIDOS!B22,VLOOKUP(PEDIDOS!A22,'LP Purolator 04-2023'!$B$8:$H$987,7,0)),"")</f>
        <v/>
      </c>
      <c r="D22" s="62" t="str">
        <f t="shared" si="0"/>
        <v/>
      </c>
      <c r="E22" s="63" t="str">
        <f t="shared" si="1"/>
        <v/>
      </c>
      <c r="F22" s="63" t="e">
        <f t="shared" si="2"/>
        <v>#VALUE!</v>
      </c>
      <c r="G22" s="69">
        <v>5</v>
      </c>
      <c r="H22" s="66" t="str">
        <f>IFERROR(VLOOKUP(A22,'LP Purolator 04-2023'!$B$8:$H$987,1,0),"Verificar Producto")</f>
        <v>Verificar Producto</v>
      </c>
      <c r="I22" s="66" t="str">
        <f>IFERROR(VLOOKUP(A22,'LP Purolator 04-2023'!$B$8:$S$987,3,0),"")</f>
        <v/>
      </c>
      <c r="J22" s="66" t="str">
        <f>IFERROR(VLOOKUP(A22,'LP Purolator 04-2023'!$B$8:$S$987,5,0),"")</f>
        <v/>
      </c>
      <c r="K22" s="67" t="str">
        <f>IFERROR(VLOOKUP(A22,'LP Purolator 04-2023'!$B$8:$S$987,4,0),"")</f>
        <v/>
      </c>
      <c r="L22" s="67" t="str">
        <f t="shared" si="3"/>
        <v/>
      </c>
      <c r="M22" s="68" t="str">
        <f t="shared" si="4"/>
        <v/>
      </c>
    </row>
    <row r="23" spans="1:13">
      <c r="A23" s="85"/>
      <c r="B23" s="23"/>
      <c r="C23" s="65" t="str">
        <f>IFERROR(IF(VLOOKUP(A23,'LP Purolator 04-2023'!$B$8:$H$987,7,0)="",PEDIDOS!B23,VLOOKUP(PEDIDOS!A23,'LP Purolator 04-2023'!$B$8:$H$987,7,0)),"")</f>
        <v/>
      </c>
      <c r="D23" s="62" t="str">
        <f t="shared" si="0"/>
        <v/>
      </c>
      <c r="E23" s="63" t="str">
        <f t="shared" si="1"/>
        <v/>
      </c>
      <c r="F23" s="63" t="e">
        <f t="shared" si="2"/>
        <v>#VALUE!</v>
      </c>
      <c r="G23" s="69">
        <v>6</v>
      </c>
      <c r="H23" s="66" t="str">
        <f>IFERROR(VLOOKUP(A23,'LP Purolator 04-2023'!$B$8:$H$987,1,0),"Verificar Producto")</f>
        <v>Verificar Producto</v>
      </c>
      <c r="I23" s="66" t="str">
        <f>IFERROR(VLOOKUP(A23,'LP Purolator 04-2023'!$B$8:$S$987,3,0),"")</f>
        <v/>
      </c>
      <c r="J23" s="66" t="str">
        <f>IFERROR(VLOOKUP(A23,'LP Purolator 04-2023'!$B$8:$S$987,5,0),"")</f>
        <v/>
      </c>
      <c r="K23" s="67" t="str">
        <f>IFERROR(VLOOKUP(A23,'LP Purolator 04-2023'!$B$8:$S$987,4,0),"")</f>
        <v/>
      </c>
      <c r="L23" s="67" t="str">
        <f t="shared" si="3"/>
        <v/>
      </c>
      <c r="M23" s="68" t="str">
        <f t="shared" si="4"/>
        <v/>
      </c>
    </row>
    <row r="24" spans="1:13">
      <c r="A24" s="85"/>
      <c r="B24" s="23"/>
      <c r="C24" s="65" t="str">
        <f>IFERROR(IF(VLOOKUP(A24,'LP Purolator 04-2023'!$B$8:$H$987,7,0)="",PEDIDOS!B24,VLOOKUP(PEDIDOS!A24,'LP Purolator 04-2023'!$B$8:$H$987,7,0)),"")</f>
        <v/>
      </c>
      <c r="D24" s="62" t="str">
        <f t="shared" si="0"/>
        <v/>
      </c>
      <c r="E24" s="63" t="str">
        <f t="shared" si="1"/>
        <v/>
      </c>
      <c r="F24" s="63" t="e">
        <f t="shared" si="2"/>
        <v>#VALUE!</v>
      </c>
      <c r="G24" s="69">
        <v>7</v>
      </c>
      <c r="H24" s="66" t="str">
        <f>IFERROR(VLOOKUP(A24,'LP Purolator 04-2023'!$B$8:$H$987,1,0),"Verificar Producto")</f>
        <v>Verificar Producto</v>
      </c>
      <c r="I24" s="66" t="str">
        <f>IFERROR(VLOOKUP(A24,'LP Purolator 04-2023'!$B$8:$S$987,3,0),"")</f>
        <v/>
      </c>
      <c r="J24" s="66" t="str">
        <f>IFERROR(VLOOKUP(A24,'LP Purolator 04-2023'!$B$8:$S$987,5,0),"")</f>
        <v/>
      </c>
      <c r="K24" s="67" t="str">
        <f>IFERROR(VLOOKUP(A24,'LP Purolator 04-2023'!$B$8:$S$987,4,0),"")</f>
        <v/>
      </c>
      <c r="L24" s="67" t="str">
        <f t="shared" si="3"/>
        <v/>
      </c>
      <c r="M24" s="68" t="str">
        <f t="shared" si="4"/>
        <v/>
      </c>
    </row>
    <row r="25" spans="1:13">
      <c r="A25" s="85"/>
      <c r="B25" s="23"/>
      <c r="C25" s="65" t="str">
        <f>IFERROR(IF(VLOOKUP(A25,'LP Purolator 04-2023'!$B$8:$H$987,7,0)="",PEDIDOS!B25,VLOOKUP(PEDIDOS!A25,'LP Purolator 04-2023'!$B$8:$H$987,7,0)),"")</f>
        <v/>
      </c>
      <c r="D25" s="62" t="str">
        <f t="shared" si="0"/>
        <v/>
      </c>
      <c r="E25" s="63" t="str">
        <f t="shared" si="1"/>
        <v/>
      </c>
      <c r="F25" s="63" t="e">
        <f t="shared" si="2"/>
        <v>#VALUE!</v>
      </c>
      <c r="G25" s="69">
        <v>8</v>
      </c>
      <c r="H25" s="66" t="str">
        <f>IFERROR(VLOOKUP(A25,'LP Purolator 04-2023'!$B$8:$H$987,1,0),"Verificar Producto")</f>
        <v>Verificar Producto</v>
      </c>
      <c r="I25" s="66" t="str">
        <f>IFERROR(VLOOKUP(A25,'LP Purolator 04-2023'!$B$8:$S$987,3,0),"")</f>
        <v/>
      </c>
      <c r="J25" s="66" t="str">
        <f>IFERROR(VLOOKUP(A25,'LP Purolator 04-2023'!$B$8:$S$987,5,0),"")</f>
        <v/>
      </c>
      <c r="K25" s="67" t="str">
        <f>IFERROR(VLOOKUP(A25,'LP Purolator 04-2023'!$B$8:$S$987,4,0),"")</f>
        <v/>
      </c>
      <c r="L25" s="67" t="str">
        <f t="shared" si="3"/>
        <v/>
      </c>
      <c r="M25" s="68" t="str">
        <f t="shared" si="4"/>
        <v/>
      </c>
    </row>
    <row r="26" spans="1:13">
      <c r="A26" s="85"/>
      <c r="B26" s="23"/>
      <c r="C26" s="65" t="str">
        <f>IFERROR(IF(VLOOKUP(A26,'LP Purolator 04-2023'!$B$8:$H$987,7,0)="",PEDIDOS!B26,VLOOKUP(PEDIDOS!A26,'LP Purolator 04-2023'!$B$8:$H$987,7,0)),"")</f>
        <v/>
      </c>
      <c r="D26" s="62" t="str">
        <f t="shared" si="0"/>
        <v/>
      </c>
      <c r="E26" s="63" t="str">
        <f t="shared" si="1"/>
        <v/>
      </c>
      <c r="F26" s="63" t="e">
        <f t="shared" si="2"/>
        <v>#VALUE!</v>
      </c>
      <c r="G26" s="69">
        <v>9</v>
      </c>
      <c r="H26" s="66" t="str">
        <f>IFERROR(VLOOKUP(A26,'LP Purolator 04-2023'!$B$8:$H$987,1,0),"Verificar Producto")</f>
        <v>Verificar Producto</v>
      </c>
      <c r="I26" s="66" t="str">
        <f>IFERROR(VLOOKUP(A26,'LP Purolator 04-2023'!$B$8:$S$987,3,0),"")</f>
        <v/>
      </c>
      <c r="J26" s="66" t="str">
        <f>IFERROR(VLOOKUP(A26,'LP Purolator 04-2023'!$B$8:$S$987,5,0),"")</f>
        <v/>
      </c>
      <c r="K26" s="67" t="str">
        <f>IFERROR(VLOOKUP(A26,'LP Purolator 04-2023'!$B$8:$S$987,4,0),"")</f>
        <v/>
      </c>
      <c r="L26" s="67" t="str">
        <f t="shared" si="3"/>
        <v/>
      </c>
      <c r="M26" s="68" t="str">
        <f t="shared" si="4"/>
        <v/>
      </c>
    </row>
    <row r="27" spans="1:13">
      <c r="A27" s="85"/>
      <c r="B27" s="23"/>
      <c r="C27" s="65" t="str">
        <f>IFERROR(IF(VLOOKUP(A27,'LP Purolator 04-2023'!$B$8:$H$987,7,0)="",PEDIDOS!B27,VLOOKUP(PEDIDOS!A27,'LP Purolator 04-2023'!$B$8:$H$987,7,0)),"")</f>
        <v/>
      </c>
      <c r="D27" s="62" t="str">
        <f t="shared" si="0"/>
        <v/>
      </c>
      <c r="E27" s="63" t="str">
        <f t="shared" si="1"/>
        <v/>
      </c>
      <c r="F27" s="63" t="e">
        <f t="shared" si="2"/>
        <v>#VALUE!</v>
      </c>
      <c r="G27" s="69">
        <v>10</v>
      </c>
      <c r="H27" s="66" t="str">
        <f>IFERROR(VLOOKUP(A27,'LP Purolator 04-2023'!$B$8:$H$987,1,0),"Verificar Producto")</f>
        <v>Verificar Producto</v>
      </c>
      <c r="I27" s="66" t="str">
        <f>IFERROR(VLOOKUP(A27,'LP Purolator 04-2023'!$B$8:$S$987,3,0),"")</f>
        <v/>
      </c>
      <c r="J27" s="66" t="str">
        <f>IFERROR(VLOOKUP(A27,'LP Purolator 04-2023'!$B$8:$S$987,5,0),"")</f>
        <v/>
      </c>
      <c r="K27" s="67" t="str">
        <f>IFERROR(VLOOKUP(A27,'LP Purolator 04-2023'!$B$8:$S$987,4,0),"")</f>
        <v/>
      </c>
      <c r="L27" s="67" t="str">
        <f t="shared" si="3"/>
        <v/>
      </c>
      <c r="M27" s="68" t="str">
        <f t="shared" si="4"/>
        <v/>
      </c>
    </row>
    <row r="28" spans="1:13">
      <c r="A28" s="85"/>
      <c r="B28" s="23"/>
      <c r="C28" s="65" t="str">
        <f>IFERROR(IF(VLOOKUP(A28,'LP Purolator 04-2023'!$B$8:$H$987,7,0)="",PEDIDOS!B28,VLOOKUP(PEDIDOS!A28,'LP Purolator 04-2023'!$B$8:$H$987,7,0)),"")</f>
        <v/>
      </c>
      <c r="D28" s="62" t="str">
        <f t="shared" si="0"/>
        <v/>
      </c>
      <c r="E28" s="63" t="str">
        <f t="shared" si="1"/>
        <v/>
      </c>
      <c r="F28" s="63" t="e">
        <f t="shared" si="2"/>
        <v>#VALUE!</v>
      </c>
      <c r="G28" s="69">
        <v>11</v>
      </c>
      <c r="H28" s="66" t="str">
        <f>IFERROR(VLOOKUP(A28,'LP Purolator 04-2023'!$B$8:$H$987,1,0),"Verificar Producto")</f>
        <v>Verificar Producto</v>
      </c>
      <c r="I28" s="66" t="str">
        <f>IFERROR(VLOOKUP(A28,'LP Purolator 04-2023'!$B$8:$S$987,3,0),"")</f>
        <v/>
      </c>
      <c r="J28" s="66" t="str">
        <f>IFERROR(VLOOKUP(A28,'LP Purolator 04-2023'!$B$8:$S$987,5,0),"")</f>
        <v/>
      </c>
      <c r="K28" s="67" t="str">
        <f>IFERROR(VLOOKUP(A28,'LP Purolator 04-2023'!$B$8:$S$987,4,0),"")</f>
        <v/>
      </c>
      <c r="L28" s="67" t="str">
        <f t="shared" si="3"/>
        <v/>
      </c>
      <c r="M28" s="68" t="str">
        <f t="shared" si="4"/>
        <v/>
      </c>
    </row>
    <row r="29" spans="1:13">
      <c r="A29" s="85"/>
      <c r="B29" s="23"/>
      <c r="C29" s="65" t="str">
        <f>IFERROR(IF(VLOOKUP(A29,'LP Purolator 04-2023'!$B$8:$H$987,7,0)="",PEDIDOS!B29,VLOOKUP(PEDIDOS!A29,'LP Purolator 04-2023'!$B$8:$H$987,7,0)),"")</f>
        <v/>
      </c>
      <c r="D29" s="62" t="str">
        <f t="shared" si="0"/>
        <v/>
      </c>
      <c r="E29" s="63" t="str">
        <f t="shared" si="1"/>
        <v/>
      </c>
      <c r="F29" s="63" t="e">
        <f t="shared" si="2"/>
        <v>#VALUE!</v>
      </c>
      <c r="G29" s="69">
        <v>12</v>
      </c>
      <c r="H29" s="66" t="str">
        <f>IFERROR(VLOOKUP(A29,'LP Purolator 04-2023'!$B$8:$H$987,1,0),"Verificar Producto")</f>
        <v>Verificar Producto</v>
      </c>
      <c r="I29" s="66" t="str">
        <f>IFERROR(VLOOKUP(A29,'LP Purolator 04-2023'!$B$8:$S$987,3,0),"")</f>
        <v/>
      </c>
      <c r="J29" s="66" t="str">
        <f>IFERROR(VLOOKUP(A29,'LP Purolator 04-2023'!$B$8:$S$987,5,0),"")</f>
        <v/>
      </c>
      <c r="K29" s="67" t="str">
        <f>IFERROR(VLOOKUP(A29,'LP Purolator 04-2023'!$B$8:$S$987,4,0),"")</f>
        <v/>
      </c>
      <c r="L29" s="67" t="str">
        <f t="shared" si="3"/>
        <v/>
      </c>
      <c r="M29" s="68" t="str">
        <f t="shared" si="4"/>
        <v/>
      </c>
    </row>
    <row r="30" spans="1:13">
      <c r="A30" s="85"/>
      <c r="B30" s="23"/>
      <c r="C30" s="65" t="str">
        <f>IFERROR(IF(VLOOKUP(A30,'LP Purolator 04-2023'!$B$8:$H$987,7,0)="",PEDIDOS!B30,VLOOKUP(PEDIDOS!A30,'LP Purolator 04-2023'!$B$8:$H$987,7,0)),"")</f>
        <v/>
      </c>
      <c r="D30" s="62" t="str">
        <f t="shared" si="0"/>
        <v/>
      </c>
      <c r="E30" s="63" t="str">
        <f t="shared" si="1"/>
        <v/>
      </c>
      <c r="F30" s="63" t="e">
        <f t="shared" si="2"/>
        <v>#VALUE!</v>
      </c>
      <c r="G30" s="69">
        <v>13</v>
      </c>
      <c r="H30" s="66" t="str">
        <f>IFERROR(VLOOKUP(A30,'LP Purolator 04-2023'!$B$8:$H$987,1,0),"Verificar Producto")</f>
        <v>Verificar Producto</v>
      </c>
      <c r="I30" s="66" t="str">
        <f>IFERROR(VLOOKUP(A30,'LP Purolator 04-2023'!$B$8:$S$987,3,0),"")</f>
        <v/>
      </c>
      <c r="J30" s="66" t="str">
        <f>IFERROR(VLOOKUP(A30,'LP Purolator 04-2023'!$B$8:$S$987,5,0),"")</f>
        <v/>
      </c>
      <c r="K30" s="67" t="str">
        <f>IFERROR(VLOOKUP(A30,'LP Purolator 04-2023'!$B$8:$S$987,4,0),"")</f>
        <v/>
      </c>
      <c r="L30" s="67" t="str">
        <f t="shared" si="3"/>
        <v/>
      </c>
      <c r="M30" s="68" t="str">
        <f t="shared" si="4"/>
        <v/>
      </c>
    </row>
    <row r="31" spans="1:13">
      <c r="A31" s="85"/>
      <c r="B31" s="23"/>
      <c r="C31" s="65" t="str">
        <f>IFERROR(IF(VLOOKUP(A31,'LP Purolator 04-2023'!$B$8:$H$987,7,0)="",PEDIDOS!B31,VLOOKUP(PEDIDOS!A31,'LP Purolator 04-2023'!$B$8:$H$987,7,0)),"")</f>
        <v/>
      </c>
      <c r="D31" s="62" t="str">
        <f t="shared" si="0"/>
        <v/>
      </c>
      <c r="E31" s="63" t="str">
        <f t="shared" si="1"/>
        <v/>
      </c>
      <c r="F31" s="63" t="e">
        <f t="shared" si="2"/>
        <v>#VALUE!</v>
      </c>
      <c r="G31" s="69">
        <v>14</v>
      </c>
      <c r="H31" s="66" t="str">
        <f>IFERROR(VLOOKUP(A31,'LP Purolator 04-2023'!$B$8:$H$987,1,0),"Verificar Producto")</f>
        <v>Verificar Producto</v>
      </c>
      <c r="I31" s="66" t="str">
        <f>IFERROR(VLOOKUP(A31,'LP Purolator 04-2023'!$B$8:$S$987,3,0),"")</f>
        <v/>
      </c>
      <c r="J31" s="66" t="str">
        <f>IFERROR(VLOOKUP(A31,'LP Purolator 04-2023'!$B$8:$S$987,5,0),"")</f>
        <v/>
      </c>
      <c r="K31" s="67" t="str">
        <f>IFERROR(VLOOKUP(A31,'LP Purolator 04-2023'!$B$8:$S$987,4,0),"")</f>
        <v/>
      </c>
      <c r="L31" s="67" t="str">
        <f t="shared" si="3"/>
        <v/>
      </c>
      <c r="M31" s="68" t="str">
        <f t="shared" si="4"/>
        <v/>
      </c>
    </row>
    <row r="32" spans="1:13">
      <c r="A32" s="85"/>
      <c r="B32" s="23"/>
      <c r="C32" s="65" t="str">
        <f>IFERROR(IF(VLOOKUP(A32,'LP Purolator 04-2023'!$B$8:$H$987,7,0)="",PEDIDOS!B32,VLOOKUP(PEDIDOS!A32,'LP Purolator 04-2023'!$B$8:$H$987,7,0)),"")</f>
        <v/>
      </c>
      <c r="D32" s="62" t="str">
        <f t="shared" si="0"/>
        <v/>
      </c>
      <c r="E32" s="63" t="str">
        <f t="shared" si="1"/>
        <v/>
      </c>
      <c r="F32" s="63" t="e">
        <f t="shared" si="2"/>
        <v>#VALUE!</v>
      </c>
      <c r="G32" s="69">
        <v>15</v>
      </c>
      <c r="H32" s="66" t="str">
        <f>IFERROR(VLOOKUP(A32,'LP Purolator 04-2023'!$B$8:$H$987,1,0),"Verificar Producto")</f>
        <v>Verificar Producto</v>
      </c>
      <c r="I32" s="66" t="str">
        <f>IFERROR(VLOOKUP(A32,'LP Purolator 04-2023'!$B$8:$S$987,3,0),"")</f>
        <v/>
      </c>
      <c r="J32" s="66" t="str">
        <f>IFERROR(VLOOKUP(A32,'LP Purolator 04-2023'!$B$8:$S$987,5,0),"")</f>
        <v/>
      </c>
      <c r="K32" s="67" t="str">
        <f>IFERROR(VLOOKUP(A32,'LP Purolator 04-2023'!$B$8:$S$987,4,0),"")</f>
        <v/>
      </c>
      <c r="L32" s="67" t="str">
        <f t="shared" si="3"/>
        <v/>
      </c>
      <c r="M32" s="68" t="str">
        <f t="shared" si="4"/>
        <v/>
      </c>
    </row>
    <row r="33" spans="1:13">
      <c r="A33" s="85"/>
      <c r="B33" s="23"/>
      <c r="C33" s="65" t="str">
        <f>IFERROR(IF(VLOOKUP(A33,'LP Purolator 04-2023'!$B$8:$H$987,7,0)="",PEDIDOS!B33,VLOOKUP(PEDIDOS!A33,'LP Purolator 04-2023'!$B$8:$H$987,7,0)),"")</f>
        <v/>
      </c>
      <c r="D33" s="62" t="str">
        <f t="shared" si="0"/>
        <v/>
      </c>
      <c r="E33" s="63" t="str">
        <f t="shared" si="1"/>
        <v/>
      </c>
      <c r="F33" s="63" t="e">
        <f t="shared" si="2"/>
        <v>#VALUE!</v>
      </c>
      <c r="G33" s="69">
        <v>16</v>
      </c>
      <c r="H33" s="66" t="str">
        <f>IFERROR(VLOOKUP(A33,'LP Purolator 04-2023'!$B$8:$H$987,1,0),"Verificar Producto")</f>
        <v>Verificar Producto</v>
      </c>
      <c r="I33" s="66" t="str">
        <f>IFERROR(VLOOKUP(A33,'LP Purolator 04-2023'!$B$8:$S$987,3,0),"")</f>
        <v/>
      </c>
      <c r="J33" s="66" t="str">
        <f>IFERROR(VLOOKUP(A33,'LP Purolator 04-2023'!$B$8:$S$987,5,0),"")</f>
        <v/>
      </c>
      <c r="K33" s="67" t="str">
        <f>IFERROR(VLOOKUP(A33,'LP Purolator 04-2023'!$B$8:$S$987,4,0),"")</f>
        <v/>
      </c>
      <c r="L33" s="67" t="str">
        <f t="shared" si="3"/>
        <v/>
      </c>
      <c r="M33" s="68" t="str">
        <f t="shared" si="4"/>
        <v/>
      </c>
    </row>
    <row r="34" spans="1:13">
      <c r="A34" s="85"/>
      <c r="B34" s="23"/>
      <c r="C34" s="65" t="str">
        <f>IFERROR(IF(VLOOKUP(A34,'LP Purolator 04-2023'!$B$8:$H$987,7,0)="",PEDIDOS!B34,VLOOKUP(PEDIDOS!A34,'LP Purolator 04-2023'!$B$8:$H$987,7,0)),"")</f>
        <v/>
      </c>
      <c r="D34" s="62" t="str">
        <f t="shared" si="0"/>
        <v/>
      </c>
      <c r="E34" s="63" t="str">
        <f t="shared" si="1"/>
        <v/>
      </c>
      <c r="F34" s="63" t="e">
        <f t="shared" si="2"/>
        <v>#VALUE!</v>
      </c>
      <c r="G34" s="69">
        <v>17</v>
      </c>
      <c r="H34" s="66" t="str">
        <f>IFERROR(VLOOKUP(A34,'LP Purolator 04-2023'!$B$8:$H$987,1,0),"Verificar Producto")</f>
        <v>Verificar Producto</v>
      </c>
      <c r="I34" s="66" t="str">
        <f>IFERROR(VLOOKUP(A34,'LP Purolator 04-2023'!$B$8:$S$987,3,0),"")</f>
        <v/>
      </c>
      <c r="J34" s="66" t="str">
        <f>IFERROR(VLOOKUP(A34,'LP Purolator 04-2023'!$B$8:$S$987,5,0),"")</f>
        <v/>
      </c>
      <c r="K34" s="67" t="str">
        <f>IFERROR(VLOOKUP(A34,'LP Purolator 04-2023'!$B$8:$S$987,4,0),"")</f>
        <v/>
      </c>
      <c r="L34" s="67" t="str">
        <f t="shared" si="3"/>
        <v/>
      </c>
      <c r="M34" s="68" t="str">
        <f t="shared" si="4"/>
        <v/>
      </c>
    </row>
    <row r="35" spans="1:13">
      <c r="A35" s="85"/>
      <c r="B35" s="23"/>
      <c r="C35" s="65" t="str">
        <f>IFERROR(IF(VLOOKUP(A35,'LP Purolator 04-2023'!$B$8:$H$987,7,0)="",PEDIDOS!B35,VLOOKUP(PEDIDOS!A35,'LP Purolator 04-2023'!$B$8:$H$987,7,0)),"")</f>
        <v/>
      </c>
      <c r="D35" s="62" t="str">
        <f t="shared" si="0"/>
        <v/>
      </c>
      <c r="E35" s="63" t="str">
        <f t="shared" si="1"/>
        <v/>
      </c>
      <c r="F35" s="63" t="e">
        <f t="shared" si="2"/>
        <v>#VALUE!</v>
      </c>
      <c r="G35" s="69">
        <v>18</v>
      </c>
      <c r="H35" s="66" t="str">
        <f>IFERROR(VLOOKUP(A35,'LP Purolator 04-2023'!$B$8:$H$987,1,0),"Verificar Producto")</f>
        <v>Verificar Producto</v>
      </c>
      <c r="I35" s="66" t="str">
        <f>IFERROR(VLOOKUP(A35,'LP Purolator 04-2023'!$B$8:$S$987,3,0),"")</f>
        <v/>
      </c>
      <c r="J35" s="66" t="str">
        <f>IFERROR(VLOOKUP(A35,'LP Purolator 04-2023'!$B$8:$S$987,5,0),"")</f>
        <v/>
      </c>
      <c r="K35" s="67" t="str">
        <f>IFERROR(VLOOKUP(A35,'LP Purolator 04-2023'!$B$8:$S$987,4,0),"")</f>
        <v/>
      </c>
      <c r="L35" s="67" t="str">
        <f t="shared" si="3"/>
        <v/>
      </c>
      <c r="M35" s="68" t="str">
        <f t="shared" si="4"/>
        <v/>
      </c>
    </row>
    <row r="36" spans="1:13">
      <c r="A36" s="85"/>
      <c r="B36" s="23"/>
      <c r="C36" s="65" t="str">
        <f>IFERROR(IF(VLOOKUP(A36,'LP Purolator 04-2023'!$B$8:$H$987,7,0)="",PEDIDOS!B36,VLOOKUP(PEDIDOS!A36,'LP Purolator 04-2023'!$B$8:$H$987,7,0)),"")</f>
        <v/>
      </c>
      <c r="D36" s="62" t="str">
        <f t="shared" si="0"/>
        <v/>
      </c>
      <c r="E36" s="63" t="str">
        <f t="shared" si="1"/>
        <v/>
      </c>
      <c r="F36" s="63" t="e">
        <f t="shared" si="2"/>
        <v>#VALUE!</v>
      </c>
      <c r="G36" s="69">
        <v>19</v>
      </c>
      <c r="H36" s="66" t="str">
        <f>IFERROR(VLOOKUP(A36,'LP Purolator 04-2023'!$B$8:$H$987,1,0),"Verificar Producto")</f>
        <v>Verificar Producto</v>
      </c>
      <c r="I36" s="66" t="str">
        <f>IFERROR(VLOOKUP(A36,'LP Purolator 04-2023'!$B$8:$S$987,3,0),"")</f>
        <v/>
      </c>
      <c r="J36" s="66" t="str">
        <f>IFERROR(VLOOKUP(A36,'LP Purolator 04-2023'!$B$8:$S$987,5,0),"")</f>
        <v/>
      </c>
      <c r="K36" s="67" t="str">
        <f>IFERROR(VLOOKUP(A36,'LP Purolator 04-2023'!$B$8:$S$987,4,0),"")</f>
        <v/>
      </c>
      <c r="L36" s="67" t="str">
        <f t="shared" si="3"/>
        <v/>
      </c>
      <c r="M36" s="68" t="str">
        <f t="shared" si="4"/>
        <v/>
      </c>
    </row>
    <row r="37" spans="1:13">
      <c r="A37" s="85"/>
      <c r="B37" s="23"/>
      <c r="C37" s="65" t="str">
        <f>IFERROR(IF(VLOOKUP(A37,'LP Purolator 04-2023'!$B$8:$H$987,7,0)="",PEDIDOS!B37,VLOOKUP(PEDIDOS!A37,'LP Purolator 04-2023'!$B$8:$H$987,7,0)),"")</f>
        <v/>
      </c>
      <c r="D37" s="62" t="str">
        <f t="shared" si="0"/>
        <v/>
      </c>
      <c r="E37" s="63" t="str">
        <f t="shared" si="1"/>
        <v/>
      </c>
      <c r="F37" s="63" t="e">
        <f t="shared" si="2"/>
        <v>#VALUE!</v>
      </c>
      <c r="G37" s="69">
        <v>20</v>
      </c>
      <c r="H37" s="66" t="str">
        <f>IFERROR(VLOOKUP(A37,'LP Purolator 04-2023'!$B$8:$H$987,1,0),"Verificar Producto")</f>
        <v>Verificar Producto</v>
      </c>
      <c r="I37" s="66" t="str">
        <f>IFERROR(VLOOKUP(A37,'LP Purolator 04-2023'!$B$8:$S$987,3,0),"")</f>
        <v/>
      </c>
      <c r="J37" s="66" t="str">
        <f>IFERROR(VLOOKUP(A37,'LP Purolator 04-2023'!$B$8:$S$987,5,0),"")</f>
        <v/>
      </c>
      <c r="K37" s="67" t="str">
        <f>IFERROR(VLOOKUP(A37,'LP Purolator 04-2023'!$B$8:$S$987,4,0),"")</f>
        <v/>
      </c>
      <c r="L37" s="67" t="str">
        <f t="shared" si="3"/>
        <v/>
      </c>
      <c r="M37" s="68" t="str">
        <f t="shared" si="4"/>
        <v/>
      </c>
    </row>
    <row r="38" spans="1:13">
      <c r="A38" s="85"/>
      <c r="B38" s="23"/>
      <c r="C38" s="65" t="str">
        <f>IFERROR(IF(VLOOKUP(A38,'LP Purolator 04-2023'!$B$8:$H$987,7,0)="",PEDIDOS!B38,VLOOKUP(PEDIDOS!A38,'LP Purolator 04-2023'!$B$8:$H$987,7,0)),"")</f>
        <v/>
      </c>
      <c r="D38" s="62" t="str">
        <f t="shared" si="0"/>
        <v/>
      </c>
      <c r="E38" s="63" t="str">
        <f t="shared" si="1"/>
        <v/>
      </c>
      <c r="F38" s="63" t="e">
        <f t="shared" si="2"/>
        <v>#VALUE!</v>
      </c>
      <c r="G38" s="69">
        <v>21</v>
      </c>
      <c r="H38" s="66" t="str">
        <f>IFERROR(VLOOKUP(A38,'LP Purolator 04-2023'!$B$8:$H$987,1,0),"Verificar Producto")</f>
        <v>Verificar Producto</v>
      </c>
      <c r="I38" s="66" t="str">
        <f>IFERROR(VLOOKUP(A38,'LP Purolator 04-2023'!$B$8:$S$987,3,0),"")</f>
        <v/>
      </c>
      <c r="J38" s="66" t="str">
        <f>IFERROR(VLOOKUP(A38,'LP Purolator 04-2023'!$B$8:$S$987,5,0),"")</f>
        <v/>
      </c>
      <c r="K38" s="67" t="str">
        <f>IFERROR(VLOOKUP(A38,'LP Purolator 04-2023'!$B$8:$S$987,4,0),"")</f>
        <v/>
      </c>
      <c r="L38" s="67" t="str">
        <f t="shared" si="3"/>
        <v/>
      </c>
      <c r="M38" s="68" t="str">
        <f t="shared" si="4"/>
        <v/>
      </c>
    </row>
    <row r="39" spans="1:13">
      <c r="A39" s="85"/>
      <c r="B39" s="23"/>
      <c r="C39" s="65" t="str">
        <f>IFERROR(IF(VLOOKUP(A39,'LP Purolator 04-2023'!$B$8:$H$987,7,0)="",PEDIDOS!B39,VLOOKUP(PEDIDOS!A39,'LP Purolator 04-2023'!$B$8:$H$987,7,0)),"")</f>
        <v/>
      </c>
      <c r="D39" s="62" t="str">
        <f t="shared" si="0"/>
        <v/>
      </c>
      <c r="E39" s="63" t="str">
        <f t="shared" si="1"/>
        <v/>
      </c>
      <c r="F39" s="63" t="e">
        <f t="shared" si="2"/>
        <v>#VALUE!</v>
      </c>
      <c r="G39" s="69">
        <v>22</v>
      </c>
      <c r="H39" s="66" t="str">
        <f>IFERROR(VLOOKUP(A39,'LP Purolator 04-2023'!$B$8:$H$987,1,0),"Verificar Producto")</f>
        <v>Verificar Producto</v>
      </c>
      <c r="I39" s="66" t="str">
        <f>IFERROR(VLOOKUP(A39,'LP Purolator 04-2023'!$B$8:$S$987,3,0),"")</f>
        <v/>
      </c>
      <c r="J39" s="66" t="str">
        <f>IFERROR(VLOOKUP(A39,'LP Purolator 04-2023'!$B$8:$S$987,5,0),"")</f>
        <v/>
      </c>
      <c r="K39" s="67" t="str">
        <f>IFERROR(VLOOKUP(A39,'LP Purolator 04-2023'!$B$8:$S$987,4,0),"")</f>
        <v/>
      </c>
      <c r="L39" s="67" t="str">
        <f t="shared" si="3"/>
        <v/>
      </c>
      <c r="M39" s="68" t="str">
        <f t="shared" si="4"/>
        <v/>
      </c>
    </row>
    <row r="40" spans="1:13">
      <c r="A40" s="23"/>
      <c r="B40" s="23"/>
      <c r="C40" s="65" t="str">
        <f>IFERROR(IF(VLOOKUP(A40,'LP Purolator 04-2023'!$B$8:$H$987,7,0)="",PEDIDOS!B40,VLOOKUP(PEDIDOS!A40,'LP Purolator 04-2023'!$B$8:$H$987,7,0)),"")</f>
        <v/>
      </c>
      <c r="D40" s="62" t="str">
        <f t="shared" si="0"/>
        <v/>
      </c>
      <c r="E40" s="63" t="str">
        <f t="shared" si="1"/>
        <v/>
      </c>
      <c r="F40" s="63" t="e">
        <f t="shared" si="2"/>
        <v>#VALUE!</v>
      </c>
      <c r="G40" s="69">
        <v>23</v>
      </c>
      <c r="H40" s="66" t="str">
        <f>IFERROR(VLOOKUP(A40,'LP Purolator 04-2023'!$B$8:$H$987,1,0),"Verificar Producto")</f>
        <v>Verificar Producto</v>
      </c>
      <c r="I40" s="66" t="str">
        <f>IFERROR(VLOOKUP(A40,'LP Purolator 04-2023'!$B$8:$S$987,3,0),"")</f>
        <v/>
      </c>
      <c r="J40" s="66" t="str">
        <f>IFERROR(VLOOKUP(A40,'LP Purolator 04-2023'!$B$8:$S$987,5,0),"")</f>
        <v/>
      </c>
      <c r="K40" s="67" t="str">
        <f>IFERROR(VLOOKUP(A40,'LP Purolator 04-2023'!$B$8:$S$987,4,0),"")</f>
        <v/>
      </c>
      <c r="L40" s="67" t="str">
        <f t="shared" si="3"/>
        <v/>
      </c>
      <c r="M40" s="68" t="str">
        <f t="shared" si="4"/>
        <v/>
      </c>
    </row>
    <row r="41" spans="1:13">
      <c r="A41" s="23"/>
      <c r="B41" s="23"/>
      <c r="C41" s="65" t="str">
        <f>IFERROR(IF(VLOOKUP(A41,'LP Purolator 04-2023'!$B$8:$H$987,7,0)="",PEDIDOS!B41,VLOOKUP(PEDIDOS!A41,'LP Purolator 04-2023'!$B$8:$H$987,7,0)),"")</f>
        <v/>
      </c>
      <c r="D41" s="62" t="str">
        <f t="shared" si="0"/>
        <v/>
      </c>
      <c r="E41" s="63" t="str">
        <f t="shared" si="1"/>
        <v/>
      </c>
      <c r="F41" s="63" t="e">
        <f t="shared" si="2"/>
        <v>#VALUE!</v>
      </c>
      <c r="G41" s="69">
        <v>24</v>
      </c>
      <c r="H41" s="66" t="str">
        <f>IFERROR(VLOOKUP(A41,'LP Purolator 04-2023'!$B$8:$H$987,1,0),"Verificar Producto")</f>
        <v>Verificar Producto</v>
      </c>
      <c r="I41" s="66" t="str">
        <f>IFERROR(VLOOKUP(A41,'LP Purolator 04-2023'!$B$8:$S$987,3,0),"")</f>
        <v/>
      </c>
      <c r="J41" s="66" t="str">
        <f>IFERROR(VLOOKUP(A41,'LP Purolator 04-2023'!$B$8:$S$987,5,0),"")</f>
        <v/>
      </c>
      <c r="K41" s="67" t="str">
        <f>IFERROR(VLOOKUP(A41,'LP Purolator 04-2023'!$B$8:$S$987,4,0),"")</f>
        <v/>
      </c>
      <c r="L41" s="67" t="str">
        <f t="shared" si="3"/>
        <v/>
      </c>
      <c r="M41" s="68" t="str">
        <f t="shared" si="4"/>
        <v/>
      </c>
    </row>
    <row r="42" spans="1:13">
      <c r="A42" s="23"/>
      <c r="B42" s="23"/>
      <c r="C42" s="65" t="str">
        <f>IFERROR(IF(VLOOKUP(A42,'LP Purolator 04-2023'!$B$8:$H$987,7,0)="",PEDIDOS!B42,VLOOKUP(PEDIDOS!A42,'LP Purolator 04-2023'!$B$8:$H$987,7,0)),"")</f>
        <v/>
      </c>
      <c r="D42" s="62" t="str">
        <f t="shared" si="0"/>
        <v/>
      </c>
      <c r="E42" s="63" t="str">
        <f t="shared" si="1"/>
        <v/>
      </c>
      <c r="F42" s="63" t="e">
        <f t="shared" si="2"/>
        <v>#VALUE!</v>
      </c>
      <c r="G42" s="69">
        <v>25</v>
      </c>
      <c r="H42" s="66" t="str">
        <f>IFERROR(VLOOKUP(A42,'LP Purolator 04-2023'!$B$8:$H$987,1,0),"Verificar Producto")</f>
        <v>Verificar Producto</v>
      </c>
      <c r="I42" s="66" t="str">
        <f>IFERROR(VLOOKUP(A42,'LP Purolator 04-2023'!$B$8:$S$987,3,0),"")</f>
        <v/>
      </c>
      <c r="J42" s="66" t="str">
        <f>IFERROR(VLOOKUP(A42,'LP Purolator 04-2023'!$B$8:$S$987,5,0),"")</f>
        <v/>
      </c>
      <c r="K42" s="67" t="str">
        <f>IFERROR(VLOOKUP(A42,'LP Purolator 04-2023'!$B$8:$S$987,4,0),"")</f>
        <v/>
      </c>
      <c r="L42" s="67" t="str">
        <f t="shared" si="3"/>
        <v/>
      </c>
      <c r="M42" s="68" t="str">
        <f t="shared" si="4"/>
        <v/>
      </c>
    </row>
    <row r="43" spans="1:13">
      <c r="A43" s="23"/>
      <c r="B43" s="23"/>
      <c r="C43" s="65" t="str">
        <f>IFERROR(IF(VLOOKUP(A43,'LP Purolator 04-2023'!$B$8:$H$987,7,0)="",PEDIDOS!B43,VLOOKUP(PEDIDOS!A43,'LP Purolator 04-2023'!$B$8:$H$987,7,0)),"")</f>
        <v/>
      </c>
      <c r="D43" s="62" t="str">
        <f t="shared" si="0"/>
        <v/>
      </c>
      <c r="E43" s="63" t="str">
        <f t="shared" si="1"/>
        <v/>
      </c>
      <c r="F43" s="63" t="e">
        <f t="shared" si="2"/>
        <v>#VALUE!</v>
      </c>
      <c r="G43" s="69">
        <v>26</v>
      </c>
      <c r="H43" s="66" t="str">
        <f>IFERROR(VLOOKUP(A43,'LP Purolator 04-2023'!$B$8:$H$987,1,0),"Verificar Producto")</f>
        <v>Verificar Producto</v>
      </c>
      <c r="I43" s="66" t="str">
        <f>IFERROR(VLOOKUP(A43,'LP Purolator 04-2023'!$B$8:$S$987,3,0),"")</f>
        <v/>
      </c>
      <c r="J43" s="66" t="str">
        <f>IFERROR(VLOOKUP(A43,'LP Purolator 04-2023'!$B$8:$S$987,5,0),"")</f>
        <v/>
      </c>
      <c r="K43" s="67" t="str">
        <f>IFERROR(VLOOKUP(A43,'LP Purolator 04-2023'!$B$8:$S$987,4,0),"")</f>
        <v/>
      </c>
      <c r="L43" s="67" t="str">
        <f t="shared" si="3"/>
        <v/>
      </c>
      <c r="M43" s="68" t="str">
        <f t="shared" si="4"/>
        <v/>
      </c>
    </row>
    <row r="44" spans="1:13">
      <c r="A44" s="23"/>
      <c r="B44" s="23"/>
      <c r="C44" s="65" t="str">
        <f>IFERROR(IF(VLOOKUP(A44,'LP Purolator 04-2023'!$B$8:$H$987,7,0)="",PEDIDOS!B44,VLOOKUP(PEDIDOS!A44,'LP Purolator 04-2023'!$B$8:$H$987,7,0)),"")</f>
        <v/>
      </c>
      <c r="D44" s="62" t="str">
        <f t="shared" si="0"/>
        <v/>
      </c>
      <c r="E44" s="63" t="str">
        <f t="shared" si="1"/>
        <v/>
      </c>
      <c r="F44" s="63" t="e">
        <f t="shared" si="2"/>
        <v>#VALUE!</v>
      </c>
      <c r="G44" s="69">
        <v>27</v>
      </c>
      <c r="H44" s="66" t="str">
        <f>IFERROR(VLOOKUP(A44,'LP Purolator 04-2023'!$B$8:$H$987,1,0),"Verificar Producto")</f>
        <v>Verificar Producto</v>
      </c>
      <c r="I44" s="66" t="str">
        <f>IFERROR(VLOOKUP(A44,'LP Purolator 04-2023'!$B$8:$S$987,3,0),"")</f>
        <v/>
      </c>
      <c r="J44" s="66" t="str">
        <f>IFERROR(VLOOKUP(A44,'LP Purolator 04-2023'!$B$8:$S$987,5,0),"")</f>
        <v/>
      </c>
      <c r="K44" s="67" t="str">
        <f>IFERROR(VLOOKUP(A44,'LP Purolator 04-2023'!$B$8:$S$987,4,0),"")</f>
        <v/>
      </c>
      <c r="L44" s="67" t="str">
        <f t="shared" si="3"/>
        <v/>
      </c>
      <c r="M44" s="68" t="str">
        <f t="shared" si="4"/>
        <v/>
      </c>
    </row>
    <row r="45" spans="1:13">
      <c r="A45" s="23"/>
      <c r="B45" s="23"/>
      <c r="C45" s="65" t="str">
        <f>IFERROR(IF(VLOOKUP(A45,'LP Purolator 04-2023'!$B$8:$H$987,7,0)="",PEDIDOS!B45,VLOOKUP(PEDIDOS!A45,'LP Purolator 04-2023'!$B$8:$H$987,7,0)),"")</f>
        <v/>
      </c>
      <c r="D45" s="62" t="str">
        <f t="shared" si="0"/>
        <v/>
      </c>
      <c r="E45" s="63" t="str">
        <f t="shared" si="1"/>
        <v/>
      </c>
      <c r="F45" s="63" t="e">
        <f t="shared" si="2"/>
        <v>#VALUE!</v>
      </c>
      <c r="G45" s="69">
        <v>28</v>
      </c>
      <c r="H45" s="66" t="str">
        <f>IFERROR(VLOOKUP(A45,'LP Purolator 04-2023'!$B$8:$H$987,1,0),"Verificar Producto")</f>
        <v>Verificar Producto</v>
      </c>
      <c r="I45" s="66" t="str">
        <f>IFERROR(VLOOKUP(A45,'LP Purolator 04-2023'!$B$8:$S$987,3,0),"")</f>
        <v/>
      </c>
      <c r="J45" s="66" t="str">
        <f>IFERROR(VLOOKUP(A45,'LP Purolator 04-2023'!$B$8:$S$987,5,0),"")</f>
        <v/>
      </c>
      <c r="K45" s="67" t="str">
        <f>IFERROR(VLOOKUP(A45,'LP Purolator 04-2023'!$B$8:$S$987,4,0),"")</f>
        <v/>
      </c>
      <c r="L45" s="67" t="str">
        <f t="shared" si="3"/>
        <v/>
      </c>
      <c r="M45" s="68" t="str">
        <f t="shared" si="4"/>
        <v/>
      </c>
    </row>
    <row r="46" spans="1:13">
      <c r="A46" s="23"/>
      <c r="B46" s="23"/>
      <c r="C46" s="65" t="str">
        <f>IFERROR(IF(VLOOKUP(A46,'LP Purolator 04-2023'!$B$8:$H$987,7,0)="",PEDIDOS!B46,VLOOKUP(PEDIDOS!A46,'LP Purolator 04-2023'!$B$8:$H$987,7,0)),"")</f>
        <v/>
      </c>
      <c r="D46" s="62" t="str">
        <f t="shared" si="0"/>
        <v/>
      </c>
      <c r="E46" s="63" t="str">
        <f t="shared" si="1"/>
        <v/>
      </c>
      <c r="F46" s="63" t="e">
        <f t="shared" si="2"/>
        <v>#VALUE!</v>
      </c>
      <c r="G46" s="69">
        <v>29</v>
      </c>
      <c r="H46" s="66" t="str">
        <f>IFERROR(VLOOKUP(A46,'LP Purolator 04-2023'!$B$8:$H$987,1,0),"Verificar Producto")</f>
        <v>Verificar Producto</v>
      </c>
      <c r="I46" s="66" t="str">
        <f>IFERROR(VLOOKUP(A46,'LP Purolator 04-2023'!$B$8:$S$987,3,0),"")</f>
        <v/>
      </c>
      <c r="J46" s="66" t="str">
        <f>IFERROR(VLOOKUP(A46,'LP Purolator 04-2023'!$B$8:$S$987,5,0),"")</f>
        <v/>
      </c>
      <c r="K46" s="67" t="str">
        <f>IFERROR(VLOOKUP(A46,'LP Purolator 04-2023'!$B$8:$S$987,4,0),"")</f>
        <v/>
      </c>
      <c r="L46" s="67" t="str">
        <f t="shared" si="3"/>
        <v/>
      </c>
      <c r="M46" s="68" t="str">
        <f t="shared" si="4"/>
        <v/>
      </c>
    </row>
    <row r="47" spans="1:13">
      <c r="A47" s="23"/>
      <c r="B47" s="23"/>
      <c r="C47" s="65" t="str">
        <f>IFERROR(IF(VLOOKUP(A47,'LP Purolator 04-2023'!$B$8:$H$987,7,0)="",PEDIDOS!B47,VLOOKUP(PEDIDOS!A47,'LP Purolator 04-2023'!$B$8:$H$987,7,0)),"")</f>
        <v/>
      </c>
      <c r="D47" s="62" t="str">
        <f t="shared" si="0"/>
        <v/>
      </c>
      <c r="E47" s="63" t="str">
        <f t="shared" si="1"/>
        <v/>
      </c>
      <c r="F47" s="63" t="e">
        <f t="shared" si="2"/>
        <v>#VALUE!</v>
      </c>
      <c r="G47" s="69">
        <v>30</v>
      </c>
      <c r="H47" s="66" t="str">
        <f>IFERROR(VLOOKUP(A47,'LP Purolator 04-2023'!$B$8:$H$987,1,0),"Verificar Producto")</f>
        <v>Verificar Producto</v>
      </c>
      <c r="I47" s="66" t="str">
        <f>IFERROR(VLOOKUP(A47,'LP Purolator 04-2023'!$B$8:$S$987,3,0),"")</f>
        <v/>
      </c>
      <c r="J47" s="66" t="str">
        <f>IFERROR(VLOOKUP(A47,'LP Purolator 04-2023'!$B$8:$S$987,5,0),"")</f>
        <v/>
      </c>
      <c r="K47" s="67" t="str">
        <f>IFERROR(VLOOKUP(A47,'LP Purolator 04-2023'!$B$8:$S$987,4,0),"")</f>
        <v/>
      </c>
      <c r="L47" s="67" t="str">
        <f t="shared" si="3"/>
        <v/>
      </c>
      <c r="M47" s="68" t="str">
        <f t="shared" si="4"/>
        <v/>
      </c>
    </row>
    <row r="48" spans="1:13">
      <c r="A48" s="23"/>
      <c r="B48" s="23"/>
      <c r="C48" s="65" t="str">
        <f>IFERROR(IF(VLOOKUP(A48,'LP Purolator 04-2023'!$B$8:$H$987,7,0)="",PEDIDOS!B48,VLOOKUP(PEDIDOS!A48,'LP Purolator 04-2023'!$B$8:$H$987,7,0)),"")</f>
        <v/>
      </c>
      <c r="D48" s="62" t="str">
        <f t="shared" si="0"/>
        <v/>
      </c>
      <c r="E48" s="63" t="str">
        <f t="shared" si="1"/>
        <v/>
      </c>
      <c r="F48" s="63" t="e">
        <f t="shared" si="2"/>
        <v>#VALUE!</v>
      </c>
      <c r="G48" s="69">
        <v>31</v>
      </c>
      <c r="H48" s="66" t="str">
        <f>IFERROR(VLOOKUP(A48,'LP Purolator 04-2023'!$B$8:$H$987,1,0),"Verificar Producto")</f>
        <v>Verificar Producto</v>
      </c>
      <c r="I48" s="66" t="str">
        <f>IFERROR(VLOOKUP(A48,'LP Purolator 04-2023'!$B$8:$S$987,3,0),"")</f>
        <v/>
      </c>
      <c r="J48" s="66" t="str">
        <f>IFERROR(VLOOKUP(A48,'LP Purolator 04-2023'!$B$8:$S$987,5,0),"")</f>
        <v/>
      </c>
      <c r="K48" s="67" t="str">
        <f>IFERROR(VLOOKUP(A48,'LP Purolator 04-2023'!$B$8:$S$987,4,0),"")</f>
        <v/>
      </c>
      <c r="L48" s="67" t="str">
        <f t="shared" si="3"/>
        <v/>
      </c>
      <c r="M48" s="68" t="str">
        <f t="shared" si="4"/>
        <v/>
      </c>
    </row>
    <row r="49" spans="1:13">
      <c r="A49" s="23"/>
      <c r="B49" s="23"/>
      <c r="C49" s="65" t="str">
        <f>IFERROR(IF(VLOOKUP(A49,'LP Purolator 04-2023'!$B$8:$H$987,7,0)="",PEDIDOS!B49,VLOOKUP(PEDIDOS!A49,'LP Purolator 04-2023'!$B$8:$H$987,7,0)),"")</f>
        <v/>
      </c>
      <c r="D49" s="62" t="str">
        <f t="shared" si="0"/>
        <v/>
      </c>
      <c r="E49" s="63" t="str">
        <f t="shared" si="1"/>
        <v/>
      </c>
      <c r="F49" s="63" t="e">
        <f t="shared" si="2"/>
        <v>#VALUE!</v>
      </c>
      <c r="G49" s="69">
        <v>32</v>
      </c>
      <c r="H49" s="66" t="str">
        <f>IFERROR(VLOOKUP(A49,'LP Purolator 04-2023'!$B$8:$H$987,1,0),"Verificar Producto")</f>
        <v>Verificar Producto</v>
      </c>
      <c r="I49" s="66" t="str">
        <f>IFERROR(VLOOKUP(A49,'LP Purolator 04-2023'!$B$8:$S$987,3,0),"")</f>
        <v/>
      </c>
      <c r="J49" s="66" t="str">
        <f>IFERROR(VLOOKUP(A49,'LP Purolator 04-2023'!$B$8:$S$987,5,0),"")</f>
        <v/>
      </c>
      <c r="K49" s="67" t="str">
        <f>IFERROR(VLOOKUP(A49,'LP Purolator 04-2023'!$B$8:$S$987,4,0),"")</f>
        <v/>
      </c>
      <c r="L49" s="67" t="str">
        <f t="shared" si="3"/>
        <v/>
      </c>
      <c r="M49" s="68" t="str">
        <f t="shared" si="4"/>
        <v/>
      </c>
    </row>
    <row r="50" spans="1:13">
      <c r="A50" s="23"/>
      <c r="B50" s="23"/>
      <c r="C50" s="65" t="str">
        <f>IFERROR(IF(VLOOKUP(A50,'LP Purolator 04-2023'!$B$8:$H$987,7,0)="",PEDIDOS!B50,VLOOKUP(PEDIDOS!A50,'LP Purolator 04-2023'!$B$8:$H$987,7,0)),"")</f>
        <v/>
      </c>
      <c r="D50" s="62" t="str">
        <f t="shared" si="0"/>
        <v/>
      </c>
      <c r="E50" s="63" t="str">
        <f t="shared" si="1"/>
        <v/>
      </c>
      <c r="F50" s="63" t="e">
        <f t="shared" si="2"/>
        <v>#VALUE!</v>
      </c>
      <c r="G50" s="69">
        <v>33</v>
      </c>
      <c r="H50" s="66" t="str">
        <f>IFERROR(VLOOKUP(A50,'LP Purolator 04-2023'!$B$8:$H$987,1,0),"Verificar Producto")</f>
        <v>Verificar Producto</v>
      </c>
      <c r="I50" s="66" t="str">
        <f>IFERROR(VLOOKUP(A50,'LP Purolator 04-2023'!$B$8:$S$987,3,0),"")</f>
        <v/>
      </c>
      <c r="J50" s="66" t="str">
        <f>IFERROR(VLOOKUP(A50,'LP Purolator 04-2023'!$B$8:$S$987,5,0),"")</f>
        <v/>
      </c>
      <c r="K50" s="67" t="str">
        <f>IFERROR(VLOOKUP(A50,'LP Purolator 04-2023'!$B$8:$S$987,4,0),"")</f>
        <v/>
      </c>
      <c r="L50" s="67" t="str">
        <f t="shared" si="3"/>
        <v/>
      </c>
      <c r="M50" s="68" t="str">
        <f t="shared" si="4"/>
        <v/>
      </c>
    </row>
    <row r="51" spans="1:13">
      <c r="A51" s="23"/>
      <c r="B51" s="23"/>
      <c r="C51" s="65" t="str">
        <f>IFERROR(IF(VLOOKUP(A51,'LP Purolator 04-2023'!$B$8:$H$987,7,0)="",PEDIDOS!B51,VLOOKUP(PEDIDOS!A51,'LP Purolator 04-2023'!$B$8:$H$987,7,0)),"")</f>
        <v/>
      </c>
      <c r="D51" s="62" t="str">
        <f t="shared" si="0"/>
        <v/>
      </c>
      <c r="E51" s="63" t="str">
        <f t="shared" si="1"/>
        <v/>
      </c>
      <c r="F51" s="63" t="e">
        <f t="shared" si="2"/>
        <v>#VALUE!</v>
      </c>
      <c r="G51" s="69">
        <v>34</v>
      </c>
      <c r="H51" s="66" t="str">
        <f>IFERROR(VLOOKUP(A51,'LP Purolator 04-2023'!$B$8:$H$987,1,0),"Verificar Producto")</f>
        <v>Verificar Producto</v>
      </c>
      <c r="I51" s="66" t="str">
        <f>IFERROR(VLOOKUP(A51,'LP Purolator 04-2023'!$B$8:$S$987,3,0),"")</f>
        <v/>
      </c>
      <c r="J51" s="66" t="str">
        <f>IFERROR(VLOOKUP(A51,'LP Purolator 04-2023'!$B$8:$S$987,5,0),"")</f>
        <v/>
      </c>
      <c r="K51" s="67" t="str">
        <f>IFERROR(VLOOKUP(A51,'LP Purolator 04-2023'!$B$8:$S$987,4,0),"")</f>
        <v/>
      </c>
      <c r="L51" s="67" t="str">
        <f t="shared" si="3"/>
        <v/>
      </c>
      <c r="M51" s="68" t="str">
        <f t="shared" si="4"/>
        <v/>
      </c>
    </row>
    <row r="52" spans="1:13">
      <c r="A52" s="23"/>
      <c r="B52" s="23"/>
      <c r="C52" s="65" t="str">
        <f>IFERROR(IF(VLOOKUP(A52,'LP Purolator 04-2023'!$B$8:$H$987,7,0)="",PEDIDOS!B52,VLOOKUP(PEDIDOS!A52,'LP Purolator 04-2023'!$B$8:$H$987,7,0)),"")</f>
        <v/>
      </c>
      <c r="D52" s="62" t="str">
        <f t="shared" si="0"/>
        <v/>
      </c>
      <c r="E52" s="63" t="str">
        <f t="shared" si="1"/>
        <v/>
      </c>
      <c r="F52" s="63" t="e">
        <f t="shared" si="2"/>
        <v>#VALUE!</v>
      </c>
      <c r="G52" s="69">
        <v>35</v>
      </c>
      <c r="H52" s="66" t="str">
        <f>IFERROR(VLOOKUP(A52,'LP Purolator 04-2023'!$B$8:$H$987,1,0),"Verificar Producto")</f>
        <v>Verificar Producto</v>
      </c>
      <c r="I52" s="66" t="str">
        <f>IFERROR(VLOOKUP(A52,'LP Purolator 04-2023'!$B$8:$S$987,3,0),"")</f>
        <v/>
      </c>
      <c r="J52" s="66" t="str">
        <f>IFERROR(VLOOKUP(A52,'LP Purolator 04-2023'!$B$8:$S$987,5,0),"")</f>
        <v/>
      </c>
      <c r="K52" s="67" t="str">
        <f>IFERROR(VLOOKUP(A52,'LP Purolator 04-2023'!$B$8:$S$987,4,0),"")</f>
        <v/>
      </c>
      <c r="L52" s="67" t="str">
        <f t="shared" si="3"/>
        <v/>
      </c>
      <c r="M52" s="68" t="str">
        <f t="shared" si="4"/>
        <v/>
      </c>
    </row>
    <row r="53" spans="1:13">
      <c r="A53" s="23"/>
      <c r="B53" s="23"/>
      <c r="C53" s="65" t="str">
        <f>IFERROR(IF(VLOOKUP(A53,'LP Purolator 04-2023'!$B$8:$H$987,7,0)="",PEDIDOS!B53,VLOOKUP(PEDIDOS!A53,'LP Purolator 04-2023'!$B$8:$H$987,7,0)),"")</f>
        <v/>
      </c>
      <c r="D53" s="62" t="str">
        <f t="shared" si="0"/>
        <v/>
      </c>
      <c r="E53" s="63" t="str">
        <f t="shared" si="1"/>
        <v/>
      </c>
      <c r="F53" s="63" t="e">
        <f t="shared" si="2"/>
        <v>#VALUE!</v>
      </c>
      <c r="G53" s="69">
        <v>36</v>
      </c>
      <c r="H53" s="66" t="str">
        <f>IFERROR(VLOOKUP(A53,'LP Purolator 04-2023'!$B$8:$H$987,1,0),"Verificar Producto")</f>
        <v>Verificar Producto</v>
      </c>
      <c r="I53" s="66" t="str">
        <f>IFERROR(VLOOKUP(A53,'LP Purolator 04-2023'!$B$8:$S$987,3,0),"")</f>
        <v/>
      </c>
      <c r="J53" s="66" t="str">
        <f>IFERROR(VLOOKUP(A53,'LP Purolator 04-2023'!$B$8:$S$987,5,0),"")</f>
        <v/>
      </c>
      <c r="K53" s="67" t="str">
        <f>IFERROR(VLOOKUP(A53,'LP Purolator 04-2023'!$B$8:$S$987,4,0),"")</f>
        <v/>
      </c>
      <c r="L53" s="67" t="str">
        <f t="shared" si="3"/>
        <v/>
      </c>
      <c r="M53" s="68" t="str">
        <f t="shared" si="4"/>
        <v/>
      </c>
    </row>
    <row r="54" spans="1:13">
      <c r="A54" s="23"/>
      <c r="B54" s="23"/>
      <c r="C54" s="65" t="str">
        <f>IFERROR(IF(VLOOKUP(A54,'LP Purolator 04-2023'!$B$8:$H$987,7,0)="",PEDIDOS!B54,VLOOKUP(PEDIDOS!A54,'LP Purolator 04-2023'!$B$8:$H$987,7,0)),"")</f>
        <v/>
      </c>
      <c r="D54" s="62" t="str">
        <f t="shared" si="0"/>
        <v/>
      </c>
      <c r="E54" s="63" t="str">
        <f t="shared" si="1"/>
        <v/>
      </c>
      <c r="F54" s="63" t="e">
        <f t="shared" si="2"/>
        <v>#VALUE!</v>
      </c>
      <c r="G54" s="69">
        <v>37</v>
      </c>
      <c r="H54" s="66" t="str">
        <f>IFERROR(VLOOKUP(A54,'LP Purolator 04-2023'!$B$8:$H$987,1,0),"Verificar Producto")</f>
        <v>Verificar Producto</v>
      </c>
      <c r="I54" s="66" t="str">
        <f>IFERROR(VLOOKUP(A54,'LP Purolator 04-2023'!$B$8:$S$987,3,0),"")</f>
        <v/>
      </c>
      <c r="J54" s="66" t="str">
        <f>IFERROR(VLOOKUP(A54,'LP Purolator 04-2023'!$B$8:$S$987,5,0),"")</f>
        <v/>
      </c>
      <c r="K54" s="67" t="str">
        <f>IFERROR(VLOOKUP(A54,'LP Purolator 04-2023'!$B$8:$S$987,4,0),"")</f>
        <v/>
      </c>
      <c r="L54" s="67" t="str">
        <f t="shared" si="3"/>
        <v/>
      </c>
      <c r="M54" s="68" t="str">
        <f t="shared" si="4"/>
        <v/>
      </c>
    </row>
    <row r="55" spans="1:13">
      <c r="A55" s="23"/>
      <c r="B55" s="23"/>
      <c r="C55" s="65" t="str">
        <f>IFERROR(IF(VLOOKUP(A55,'LP Purolator 04-2023'!$B$8:$H$987,7,0)="",PEDIDOS!B55,VLOOKUP(PEDIDOS!A55,'LP Purolator 04-2023'!$B$8:$H$987,7,0)),"")</f>
        <v/>
      </c>
      <c r="D55" s="62" t="str">
        <f t="shared" si="0"/>
        <v/>
      </c>
      <c r="E55" s="63" t="str">
        <f t="shared" si="1"/>
        <v/>
      </c>
      <c r="F55" s="63" t="e">
        <f t="shared" si="2"/>
        <v>#VALUE!</v>
      </c>
      <c r="G55" s="69">
        <v>38</v>
      </c>
      <c r="H55" s="66" t="str">
        <f>IFERROR(VLOOKUP(A55,'LP Purolator 04-2023'!$B$8:$H$987,1,0),"Verificar Producto")</f>
        <v>Verificar Producto</v>
      </c>
      <c r="I55" s="66" t="str">
        <f>IFERROR(VLOOKUP(A55,'LP Purolator 04-2023'!$B$8:$S$987,3,0),"")</f>
        <v/>
      </c>
      <c r="J55" s="66" t="str">
        <f>IFERROR(VLOOKUP(A55,'LP Purolator 04-2023'!$B$8:$S$987,5,0),"")</f>
        <v/>
      </c>
      <c r="K55" s="67" t="str">
        <f>IFERROR(VLOOKUP(A55,'LP Purolator 04-2023'!$B$8:$S$987,4,0),"")</f>
        <v/>
      </c>
      <c r="L55" s="67" t="str">
        <f t="shared" si="3"/>
        <v/>
      </c>
      <c r="M55" s="68" t="str">
        <f t="shared" si="4"/>
        <v/>
      </c>
    </row>
    <row r="56" spans="1:13">
      <c r="A56" s="23"/>
      <c r="B56" s="23"/>
      <c r="C56" s="65" t="str">
        <f>IFERROR(IF(VLOOKUP(A56,'LP Purolator 04-2023'!$B$8:$H$987,7,0)="",PEDIDOS!B56,VLOOKUP(PEDIDOS!A56,'LP Purolator 04-2023'!$B$8:$H$987,7,0)),"")</f>
        <v/>
      </c>
      <c r="D56" s="62" t="str">
        <f t="shared" si="0"/>
        <v/>
      </c>
      <c r="E56" s="63" t="str">
        <f t="shared" si="1"/>
        <v/>
      </c>
      <c r="F56" s="63" t="e">
        <f t="shared" si="2"/>
        <v>#VALUE!</v>
      </c>
      <c r="G56" s="69">
        <v>39</v>
      </c>
      <c r="H56" s="66" t="str">
        <f>IFERROR(VLOOKUP(A56,'LP Purolator 04-2023'!$B$8:$H$987,1,0),"Verificar Producto")</f>
        <v>Verificar Producto</v>
      </c>
      <c r="I56" s="66" t="str">
        <f>IFERROR(VLOOKUP(A56,'LP Purolator 04-2023'!$B$8:$S$987,3,0),"")</f>
        <v/>
      </c>
      <c r="J56" s="66" t="str">
        <f>IFERROR(VLOOKUP(A56,'LP Purolator 04-2023'!$B$8:$S$987,5,0),"")</f>
        <v/>
      </c>
      <c r="K56" s="67" t="str">
        <f>IFERROR(VLOOKUP(A56,'LP Purolator 04-2023'!$B$8:$S$987,4,0),"")</f>
        <v/>
      </c>
      <c r="L56" s="67" t="str">
        <f t="shared" si="3"/>
        <v/>
      </c>
      <c r="M56" s="68" t="str">
        <f t="shared" si="4"/>
        <v/>
      </c>
    </row>
    <row r="57" spans="1:13">
      <c r="A57" s="23"/>
      <c r="B57" s="23"/>
      <c r="C57" s="65" t="str">
        <f>IFERROR(IF(VLOOKUP(A57,'LP Purolator 04-2023'!$B$8:$H$987,7,0)="",PEDIDOS!B57,VLOOKUP(PEDIDOS!A57,'LP Purolator 04-2023'!$B$8:$H$987,7,0)),"")</f>
        <v/>
      </c>
      <c r="D57" s="62" t="str">
        <f t="shared" si="0"/>
        <v/>
      </c>
      <c r="E57" s="63" t="str">
        <f t="shared" si="1"/>
        <v/>
      </c>
      <c r="F57" s="63" t="e">
        <f t="shared" si="2"/>
        <v>#VALUE!</v>
      </c>
      <c r="G57" s="69">
        <v>40</v>
      </c>
      <c r="H57" s="66" t="str">
        <f>IFERROR(VLOOKUP(A57,'LP Purolator 04-2023'!$B$8:$H$987,1,0),"Verificar Producto")</f>
        <v>Verificar Producto</v>
      </c>
      <c r="I57" s="66" t="str">
        <f>IFERROR(VLOOKUP(A57,'LP Purolator 04-2023'!$B$8:$S$987,3,0),"")</f>
        <v/>
      </c>
      <c r="J57" s="66" t="str">
        <f>IFERROR(VLOOKUP(A57,'LP Purolator 04-2023'!$B$8:$S$987,5,0),"")</f>
        <v/>
      </c>
      <c r="K57" s="67" t="str">
        <f>IFERROR(VLOOKUP(A57,'LP Purolator 04-2023'!$B$8:$S$987,4,0),"")</f>
        <v/>
      </c>
      <c r="L57" s="67" t="str">
        <f t="shared" si="3"/>
        <v/>
      </c>
      <c r="M57" s="68" t="str">
        <f t="shared" si="4"/>
        <v/>
      </c>
    </row>
    <row r="58" spans="1:13">
      <c r="A58" s="23"/>
      <c r="B58" s="23"/>
      <c r="C58" s="65" t="str">
        <f>IFERROR(IF(VLOOKUP(A58,'LP Purolator 04-2023'!$B$8:$H$987,7,0)="",PEDIDOS!B58,VLOOKUP(PEDIDOS!A58,'LP Purolator 04-2023'!$B$8:$H$987,7,0)),"")</f>
        <v/>
      </c>
      <c r="D58" s="62" t="str">
        <f t="shared" si="0"/>
        <v/>
      </c>
      <c r="E58" s="63" t="str">
        <f t="shared" si="1"/>
        <v/>
      </c>
      <c r="F58" s="63" t="e">
        <f t="shared" si="2"/>
        <v>#VALUE!</v>
      </c>
      <c r="G58" s="69">
        <v>41</v>
      </c>
      <c r="H58" s="66" t="str">
        <f>IFERROR(VLOOKUP(A58,'LP Purolator 04-2023'!$B$8:$H$987,1,0),"Verificar Producto")</f>
        <v>Verificar Producto</v>
      </c>
      <c r="I58" s="66" t="str">
        <f>IFERROR(VLOOKUP(A58,'LP Purolator 04-2023'!$B$8:$S$987,3,0),"")</f>
        <v/>
      </c>
      <c r="J58" s="66" t="str">
        <f>IFERROR(VLOOKUP(A58,'LP Purolator 04-2023'!$B$8:$S$987,5,0),"")</f>
        <v/>
      </c>
      <c r="K58" s="67" t="str">
        <f>IFERROR(VLOOKUP(A58,'LP Purolator 04-2023'!$B$8:$S$987,4,0),"")</f>
        <v/>
      </c>
      <c r="L58" s="67" t="str">
        <f t="shared" si="3"/>
        <v/>
      </c>
      <c r="M58" s="68" t="str">
        <f t="shared" si="4"/>
        <v/>
      </c>
    </row>
    <row r="59" spans="1:13">
      <c r="A59" s="23"/>
      <c r="B59" s="23"/>
      <c r="C59" s="65" t="str">
        <f>IFERROR(IF(VLOOKUP(A59,'LP Purolator 04-2023'!$B$8:$H$987,7,0)="",PEDIDOS!B59,VLOOKUP(PEDIDOS!A59,'LP Purolator 04-2023'!$B$8:$H$987,7,0)),"")</f>
        <v/>
      </c>
      <c r="D59" s="62" t="str">
        <f t="shared" si="0"/>
        <v/>
      </c>
      <c r="E59" s="63" t="str">
        <f t="shared" si="1"/>
        <v/>
      </c>
      <c r="F59" s="63" t="e">
        <f t="shared" si="2"/>
        <v>#VALUE!</v>
      </c>
      <c r="G59" s="69">
        <v>42</v>
      </c>
      <c r="H59" s="66" t="str">
        <f>IFERROR(VLOOKUP(A59,'LP Purolator 04-2023'!$B$8:$H$987,1,0),"Verificar Producto")</f>
        <v>Verificar Producto</v>
      </c>
      <c r="I59" s="66" t="str">
        <f>IFERROR(VLOOKUP(A59,'LP Purolator 04-2023'!$B$8:$S$987,3,0),"")</f>
        <v/>
      </c>
      <c r="J59" s="66" t="str">
        <f>IFERROR(VLOOKUP(A59,'LP Purolator 04-2023'!$B$8:$S$987,5,0),"")</f>
        <v/>
      </c>
      <c r="K59" s="67" t="str">
        <f>IFERROR(VLOOKUP(A59,'LP Purolator 04-2023'!$B$8:$S$987,4,0),"")</f>
        <v/>
      </c>
      <c r="L59" s="67" t="str">
        <f t="shared" si="3"/>
        <v/>
      </c>
      <c r="M59" s="68" t="str">
        <f t="shared" si="4"/>
        <v/>
      </c>
    </row>
    <row r="60" spans="1:13">
      <c r="A60" s="23"/>
      <c r="B60" s="23"/>
      <c r="C60" s="65" t="str">
        <f>IFERROR(IF(VLOOKUP(A60,'LP Purolator 04-2023'!$B$8:$H$987,7,0)="",PEDIDOS!B60,VLOOKUP(PEDIDOS!A60,'LP Purolator 04-2023'!$B$8:$H$987,7,0)),"")</f>
        <v/>
      </c>
      <c r="D60" s="62" t="str">
        <f t="shared" si="0"/>
        <v/>
      </c>
      <c r="E60" s="63" t="str">
        <f t="shared" si="1"/>
        <v/>
      </c>
      <c r="F60" s="63" t="e">
        <f t="shared" si="2"/>
        <v>#VALUE!</v>
      </c>
      <c r="G60" s="69">
        <v>43</v>
      </c>
      <c r="H60" s="66" t="str">
        <f>IFERROR(VLOOKUP(A60,'LP Purolator 04-2023'!$B$8:$H$987,1,0),"Verificar Producto")</f>
        <v>Verificar Producto</v>
      </c>
      <c r="I60" s="66" t="str">
        <f>IFERROR(VLOOKUP(A60,'LP Purolator 04-2023'!$B$8:$S$987,3,0),"")</f>
        <v/>
      </c>
      <c r="J60" s="66" t="str">
        <f>IFERROR(VLOOKUP(A60,'LP Purolator 04-2023'!$B$8:$S$987,5,0),"")</f>
        <v/>
      </c>
      <c r="K60" s="67" t="str">
        <f>IFERROR(VLOOKUP(A60,'LP Purolator 04-2023'!$B$8:$S$987,4,0),"")</f>
        <v/>
      </c>
      <c r="L60" s="67" t="str">
        <f t="shared" si="3"/>
        <v/>
      </c>
      <c r="M60" s="68" t="str">
        <f t="shared" si="4"/>
        <v/>
      </c>
    </row>
    <row r="61" spans="1:13">
      <c r="A61" s="23"/>
      <c r="B61" s="23"/>
      <c r="C61" s="65" t="str">
        <f>IFERROR(IF(VLOOKUP(A61,'LP Purolator 04-2023'!$B$8:$H$987,7,0)="",PEDIDOS!B61,VLOOKUP(PEDIDOS!A61,'LP Purolator 04-2023'!$B$8:$H$987,7,0)),"")</f>
        <v/>
      </c>
      <c r="D61" s="62" t="str">
        <f t="shared" si="0"/>
        <v/>
      </c>
      <c r="E61" s="63" t="str">
        <f t="shared" si="1"/>
        <v/>
      </c>
      <c r="F61" s="63" t="e">
        <f t="shared" si="2"/>
        <v>#VALUE!</v>
      </c>
      <c r="G61" s="69">
        <v>44</v>
      </c>
      <c r="H61" s="66" t="str">
        <f>IFERROR(VLOOKUP(A61,'LP Purolator 04-2023'!$B$8:$H$987,1,0),"Verificar Producto")</f>
        <v>Verificar Producto</v>
      </c>
      <c r="I61" s="66" t="str">
        <f>IFERROR(VLOOKUP(A61,'LP Purolator 04-2023'!$B$8:$S$987,3,0),"")</f>
        <v/>
      </c>
      <c r="J61" s="66" t="str">
        <f>IFERROR(VLOOKUP(A61,'LP Purolator 04-2023'!$B$8:$S$987,5,0),"")</f>
        <v/>
      </c>
      <c r="K61" s="67" t="str">
        <f>IFERROR(VLOOKUP(A61,'LP Purolator 04-2023'!$B$8:$S$987,4,0),"")</f>
        <v/>
      </c>
      <c r="L61" s="67" t="str">
        <f t="shared" si="3"/>
        <v/>
      </c>
      <c r="M61" s="68" t="str">
        <f t="shared" si="4"/>
        <v/>
      </c>
    </row>
    <row r="62" spans="1:13">
      <c r="A62" s="23"/>
      <c r="B62" s="23"/>
      <c r="C62" s="65" t="str">
        <f>IFERROR(IF(VLOOKUP(A62,'LP Purolator 04-2023'!$B$8:$H$987,7,0)="",PEDIDOS!B62,VLOOKUP(PEDIDOS!A62,'LP Purolator 04-2023'!$B$8:$H$987,7,0)),"")</f>
        <v/>
      </c>
      <c r="D62" s="62" t="str">
        <f t="shared" si="0"/>
        <v/>
      </c>
      <c r="E62" s="63" t="str">
        <f t="shared" si="1"/>
        <v/>
      </c>
      <c r="F62" s="63" t="e">
        <f t="shared" si="2"/>
        <v>#VALUE!</v>
      </c>
      <c r="G62" s="69">
        <v>45</v>
      </c>
      <c r="H62" s="66" t="str">
        <f>IFERROR(VLOOKUP(A62,'LP Purolator 04-2023'!$B$8:$H$987,1,0),"Verificar Producto")</f>
        <v>Verificar Producto</v>
      </c>
      <c r="I62" s="66" t="str">
        <f>IFERROR(VLOOKUP(A62,'LP Purolator 04-2023'!$B$8:$S$987,3,0),"")</f>
        <v/>
      </c>
      <c r="J62" s="66" t="str">
        <f>IFERROR(VLOOKUP(A62,'LP Purolator 04-2023'!$B$8:$S$987,5,0),"")</f>
        <v/>
      </c>
      <c r="K62" s="67" t="str">
        <f>IFERROR(VLOOKUP(A62,'LP Purolator 04-2023'!$B$8:$S$987,4,0),"")</f>
        <v/>
      </c>
      <c r="L62" s="67" t="str">
        <f t="shared" si="3"/>
        <v/>
      </c>
      <c r="M62" s="68" t="str">
        <f t="shared" si="4"/>
        <v/>
      </c>
    </row>
    <row r="63" spans="1:13">
      <c r="A63" s="23"/>
      <c r="B63" s="23"/>
      <c r="C63" s="65" t="str">
        <f>IFERROR(IF(VLOOKUP(A63,'LP Purolator 04-2023'!$B$8:$H$987,7,0)="",PEDIDOS!B63,VLOOKUP(PEDIDOS!A63,'LP Purolator 04-2023'!$B$8:$H$987,7,0)),"")</f>
        <v/>
      </c>
      <c r="D63" s="62" t="str">
        <f t="shared" si="0"/>
        <v/>
      </c>
      <c r="E63" s="63" t="str">
        <f t="shared" si="1"/>
        <v/>
      </c>
      <c r="F63" s="63" t="e">
        <f t="shared" si="2"/>
        <v>#VALUE!</v>
      </c>
      <c r="G63" s="69">
        <v>46</v>
      </c>
      <c r="H63" s="66" t="str">
        <f>IFERROR(VLOOKUP(A63,'LP Purolator 04-2023'!$B$8:$H$987,1,0),"Verificar Producto")</f>
        <v>Verificar Producto</v>
      </c>
      <c r="I63" s="66" t="str">
        <f>IFERROR(VLOOKUP(A63,'LP Purolator 04-2023'!$B$8:$S$987,3,0),"")</f>
        <v/>
      </c>
      <c r="J63" s="66" t="str">
        <f>IFERROR(VLOOKUP(A63,'LP Purolator 04-2023'!$B$8:$S$987,5,0),"")</f>
        <v/>
      </c>
      <c r="K63" s="67" t="str">
        <f>IFERROR(VLOOKUP(A63,'LP Purolator 04-2023'!$B$8:$S$987,4,0),"")</f>
        <v/>
      </c>
      <c r="L63" s="67" t="str">
        <f t="shared" si="3"/>
        <v/>
      </c>
      <c r="M63" s="68" t="str">
        <f t="shared" si="4"/>
        <v/>
      </c>
    </row>
    <row r="64" spans="1:13">
      <c r="A64" s="23"/>
      <c r="B64" s="23"/>
      <c r="C64" s="65" t="str">
        <f>IFERROR(IF(VLOOKUP(A64,'LP Purolator 04-2023'!$B$8:$H$987,7,0)="",PEDIDOS!B64,VLOOKUP(PEDIDOS!A64,'LP Purolator 04-2023'!$B$8:$H$987,7,0)),"")</f>
        <v/>
      </c>
      <c r="D64" s="62" t="str">
        <f t="shared" si="0"/>
        <v/>
      </c>
      <c r="E64" s="63" t="str">
        <f t="shared" si="1"/>
        <v/>
      </c>
      <c r="F64" s="63" t="e">
        <f t="shared" si="2"/>
        <v>#VALUE!</v>
      </c>
      <c r="G64" s="69">
        <v>47</v>
      </c>
      <c r="H64" s="66" t="str">
        <f>IFERROR(VLOOKUP(A64,'LP Purolator 04-2023'!$B$8:$H$987,1,0),"Verificar Producto")</f>
        <v>Verificar Producto</v>
      </c>
      <c r="I64" s="66" t="str">
        <f>IFERROR(VLOOKUP(A64,'LP Purolator 04-2023'!$B$8:$S$987,3,0),"")</f>
        <v/>
      </c>
      <c r="J64" s="66" t="str">
        <f>IFERROR(VLOOKUP(A64,'LP Purolator 04-2023'!$B$8:$S$987,5,0),"")</f>
        <v/>
      </c>
      <c r="K64" s="67" t="str">
        <f>IFERROR(VLOOKUP(A64,'LP Purolator 04-2023'!$B$8:$S$987,4,0),"")</f>
        <v/>
      </c>
      <c r="L64" s="67" t="str">
        <f t="shared" si="3"/>
        <v/>
      </c>
      <c r="M64" s="68" t="str">
        <f t="shared" si="4"/>
        <v/>
      </c>
    </row>
    <row r="65" spans="1:13">
      <c r="A65" s="23"/>
      <c r="B65" s="23"/>
      <c r="C65" s="65" t="str">
        <f>IFERROR(IF(VLOOKUP(A65,'LP Purolator 04-2023'!$B$8:$H$987,7,0)="",PEDIDOS!B65,VLOOKUP(PEDIDOS!A65,'LP Purolator 04-2023'!$B$8:$H$987,7,0)),"")</f>
        <v/>
      </c>
      <c r="D65" s="62" t="str">
        <f t="shared" si="0"/>
        <v/>
      </c>
      <c r="E65" s="63" t="str">
        <f t="shared" si="1"/>
        <v/>
      </c>
      <c r="F65" s="63" t="e">
        <f t="shared" si="2"/>
        <v>#VALUE!</v>
      </c>
      <c r="G65" s="69">
        <v>48</v>
      </c>
      <c r="H65" s="66" t="str">
        <f>IFERROR(VLOOKUP(A65,'LP Purolator 04-2023'!$B$8:$H$987,1,0),"Verificar Producto")</f>
        <v>Verificar Producto</v>
      </c>
      <c r="I65" s="66" t="str">
        <f>IFERROR(VLOOKUP(A65,'LP Purolator 04-2023'!$B$8:$S$987,3,0),"")</f>
        <v/>
      </c>
      <c r="J65" s="66" t="str">
        <f>IFERROR(VLOOKUP(A65,'LP Purolator 04-2023'!$B$8:$S$987,5,0),"")</f>
        <v/>
      </c>
      <c r="K65" s="67" t="str">
        <f>IFERROR(VLOOKUP(A65,'LP Purolator 04-2023'!$B$8:$S$987,4,0),"")</f>
        <v/>
      </c>
      <c r="L65" s="67" t="str">
        <f t="shared" si="3"/>
        <v/>
      </c>
      <c r="M65" s="68" t="str">
        <f t="shared" si="4"/>
        <v/>
      </c>
    </row>
    <row r="66" spans="1:13">
      <c r="A66" s="23"/>
      <c r="B66" s="23"/>
      <c r="C66" s="65" t="str">
        <f>IFERROR(IF(VLOOKUP(A66,'LP Purolator 04-2023'!$B$8:$H$987,7,0)="",PEDIDOS!B66,VLOOKUP(PEDIDOS!A66,'LP Purolator 04-2023'!$B$8:$H$987,7,0)),"")</f>
        <v/>
      </c>
      <c r="D66" s="62" t="str">
        <f t="shared" si="0"/>
        <v/>
      </c>
      <c r="E66" s="63" t="str">
        <f t="shared" si="1"/>
        <v/>
      </c>
      <c r="F66" s="63" t="e">
        <f t="shared" si="2"/>
        <v>#VALUE!</v>
      </c>
      <c r="G66" s="69">
        <v>49</v>
      </c>
      <c r="H66" s="66" t="str">
        <f>IFERROR(VLOOKUP(A66,'LP Purolator 04-2023'!$B$8:$H$987,1,0),"Verificar Producto")</f>
        <v>Verificar Producto</v>
      </c>
      <c r="I66" s="66" t="str">
        <f>IFERROR(VLOOKUP(A66,'LP Purolator 04-2023'!$B$8:$S$987,3,0),"")</f>
        <v/>
      </c>
      <c r="J66" s="66" t="str">
        <f>IFERROR(VLOOKUP(A66,'LP Purolator 04-2023'!$B$8:$S$987,5,0),"")</f>
        <v/>
      </c>
      <c r="K66" s="67" t="str">
        <f>IFERROR(VLOOKUP(A66,'LP Purolator 04-2023'!$B$8:$S$987,4,0),"")</f>
        <v/>
      </c>
      <c r="L66" s="67" t="str">
        <f t="shared" si="3"/>
        <v/>
      </c>
      <c r="M66" s="68" t="str">
        <f t="shared" si="4"/>
        <v/>
      </c>
    </row>
    <row r="67" spans="1:13">
      <c r="A67" s="23"/>
      <c r="B67" s="23"/>
      <c r="C67" s="65" t="str">
        <f>IFERROR(IF(VLOOKUP(A67,'LP Purolator 04-2023'!$B$8:$H$987,7,0)="",PEDIDOS!B67,VLOOKUP(PEDIDOS!A67,'LP Purolator 04-2023'!$B$8:$H$987,7,0)),"")</f>
        <v/>
      </c>
      <c r="D67" s="62" t="str">
        <f t="shared" si="0"/>
        <v/>
      </c>
      <c r="E67" s="63" t="str">
        <f t="shared" si="1"/>
        <v/>
      </c>
      <c r="F67" s="63" t="e">
        <f t="shared" si="2"/>
        <v>#VALUE!</v>
      </c>
      <c r="G67" s="69">
        <v>50</v>
      </c>
      <c r="H67" s="66" t="str">
        <f>IFERROR(VLOOKUP(A67,'LP Purolator 04-2023'!$B$8:$H$987,1,0),"Verificar Producto")</f>
        <v>Verificar Producto</v>
      </c>
      <c r="I67" s="66" t="str">
        <f>IFERROR(VLOOKUP(A67,'LP Purolator 04-2023'!$B$8:$S$987,3,0),"")</f>
        <v/>
      </c>
      <c r="J67" s="66" t="str">
        <f>IFERROR(VLOOKUP(A67,'LP Purolator 04-2023'!$B$8:$S$987,5,0),"")</f>
        <v/>
      </c>
      <c r="K67" s="67" t="str">
        <f>IFERROR(VLOOKUP(A67,'LP Purolator 04-2023'!$B$8:$S$987,4,0),"")</f>
        <v/>
      </c>
      <c r="L67" s="67" t="str">
        <f t="shared" si="3"/>
        <v/>
      </c>
      <c r="M67" s="68" t="str">
        <f t="shared" si="4"/>
        <v/>
      </c>
    </row>
    <row r="68" spans="1:13">
      <c r="A68" s="23"/>
      <c r="B68" s="23"/>
      <c r="C68" s="65" t="str">
        <f>IFERROR(IF(VLOOKUP(A68,'LP Purolator 04-2023'!$B$8:$H$987,7,0)="",PEDIDOS!B68,VLOOKUP(PEDIDOS!A68,'LP Purolator 04-2023'!$B$8:$H$987,7,0)),"")</f>
        <v/>
      </c>
      <c r="D68" s="62" t="str">
        <f t="shared" si="0"/>
        <v/>
      </c>
      <c r="E68" s="63" t="str">
        <f t="shared" si="1"/>
        <v/>
      </c>
      <c r="F68" s="63" t="e">
        <f t="shared" si="2"/>
        <v>#VALUE!</v>
      </c>
      <c r="G68" s="69">
        <v>51</v>
      </c>
      <c r="H68" s="66" t="str">
        <f>IFERROR(VLOOKUP(A68,'LP Purolator 04-2023'!$B$8:$H$987,1,0),"Verificar Producto")</f>
        <v>Verificar Producto</v>
      </c>
      <c r="I68" s="66" t="str">
        <f>IFERROR(VLOOKUP(A68,'LP Purolator 04-2023'!$B$8:$S$987,3,0),"")</f>
        <v/>
      </c>
      <c r="J68" s="66" t="str">
        <f>IFERROR(VLOOKUP(A68,'LP Purolator 04-2023'!$B$8:$S$987,5,0),"")</f>
        <v/>
      </c>
      <c r="K68" s="67" t="str">
        <f>IFERROR(VLOOKUP(A68,'LP Purolator 04-2023'!$B$8:$S$987,4,0),"")</f>
        <v/>
      </c>
      <c r="L68" s="67" t="str">
        <f t="shared" si="3"/>
        <v/>
      </c>
      <c r="M68" s="68" t="str">
        <f t="shared" si="4"/>
        <v/>
      </c>
    </row>
    <row r="69" spans="1:13">
      <c r="A69" s="23"/>
      <c r="B69" s="23"/>
      <c r="C69" s="65" t="str">
        <f>IFERROR(IF(VLOOKUP(A69,'LP Purolator 04-2023'!$B$8:$H$987,7,0)="",PEDIDOS!B69,VLOOKUP(PEDIDOS!A69,'LP Purolator 04-2023'!$B$8:$H$987,7,0)),"")</f>
        <v/>
      </c>
      <c r="D69" s="62" t="str">
        <f t="shared" si="0"/>
        <v/>
      </c>
      <c r="E69" s="63" t="str">
        <f t="shared" si="1"/>
        <v/>
      </c>
      <c r="F69" s="63" t="e">
        <f t="shared" si="2"/>
        <v>#VALUE!</v>
      </c>
      <c r="G69" s="69">
        <v>52</v>
      </c>
      <c r="H69" s="66" t="str">
        <f>IFERROR(VLOOKUP(A69,'LP Purolator 04-2023'!$B$8:$H$987,1,0),"Verificar Producto")</f>
        <v>Verificar Producto</v>
      </c>
      <c r="I69" s="66" t="str">
        <f>IFERROR(VLOOKUP(A69,'LP Purolator 04-2023'!$B$8:$S$987,3,0),"")</f>
        <v/>
      </c>
      <c r="J69" s="66" t="str">
        <f>IFERROR(VLOOKUP(A69,'LP Purolator 04-2023'!$B$8:$S$987,5,0),"")</f>
        <v/>
      </c>
      <c r="K69" s="67" t="str">
        <f>IFERROR(VLOOKUP(A69,'LP Purolator 04-2023'!$B$8:$S$987,4,0),"")</f>
        <v/>
      </c>
      <c r="L69" s="67" t="str">
        <f t="shared" si="3"/>
        <v/>
      </c>
      <c r="M69" s="68" t="str">
        <f t="shared" si="4"/>
        <v/>
      </c>
    </row>
    <row r="70" spans="1:13">
      <c r="A70" s="23"/>
      <c r="B70" s="23"/>
      <c r="C70" s="65" t="str">
        <f>IFERROR(IF(VLOOKUP(A70,'LP Purolator 04-2023'!$B$8:$H$987,7,0)="",PEDIDOS!B70,VLOOKUP(PEDIDOS!A70,'LP Purolator 04-2023'!$B$8:$H$987,7,0)),"")</f>
        <v/>
      </c>
      <c r="D70" s="62" t="str">
        <f t="shared" si="0"/>
        <v/>
      </c>
      <c r="E70" s="63" t="str">
        <f t="shared" si="1"/>
        <v/>
      </c>
      <c r="F70" s="63" t="e">
        <f t="shared" si="2"/>
        <v>#VALUE!</v>
      </c>
      <c r="G70" s="69">
        <v>53</v>
      </c>
      <c r="H70" s="66" t="str">
        <f>IFERROR(VLOOKUP(A70,'LP Purolator 04-2023'!$B$8:$H$987,1,0),"Verificar Producto")</f>
        <v>Verificar Producto</v>
      </c>
      <c r="I70" s="66" t="str">
        <f>IFERROR(VLOOKUP(A70,'LP Purolator 04-2023'!$B$8:$S$987,3,0),"")</f>
        <v/>
      </c>
      <c r="J70" s="66" t="str">
        <f>IFERROR(VLOOKUP(A70,'LP Purolator 04-2023'!$B$8:$S$987,5,0),"")</f>
        <v/>
      </c>
      <c r="K70" s="67" t="str">
        <f>IFERROR(VLOOKUP(A70,'LP Purolator 04-2023'!$B$8:$S$987,4,0),"")</f>
        <v/>
      </c>
      <c r="L70" s="67" t="str">
        <f t="shared" si="3"/>
        <v/>
      </c>
      <c r="M70" s="68" t="str">
        <f t="shared" si="4"/>
        <v/>
      </c>
    </row>
    <row r="71" spans="1:13">
      <c r="A71" s="23"/>
      <c r="B71" s="23"/>
      <c r="C71" s="65" t="str">
        <f>IFERROR(IF(VLOOKUP(A71,'LP Purolator 04-2023'!$B$8:$H$987,7,0)="",PEDIDOS!B71,VLOOKUP(PEDIDOS!A71,'LP Purolator 04-2023'!$B$8:$H$987,7,0)),"")</f>
        <v/>
      </c>
      <c r="D71" s="62" t="str">
        <f t="shared" si="0"/>
        <v/>
      </c>
      <c r="E71" s="63" t="str">
        <f t="shared" si="1"/>
        <v/>
      </c>
      <c r="F71" s="63" t="e">
        <f t="shared" si="2"/>
        <v>#VALUE!</v>
      </c>
      <c r="G71" s="69">
        <v>54</v>
      </c>
      <c r="H71" s="66" t="str">
        <f>IFERROR(VLOOKUP(A71,'LP Purolator 04-2023'!$B$8:$H$987,1,0),"Verificar Producto")</f>
        <v>Verificar Producto</v>
      </c>
      <c r="I71" s="66" t="str">
        <f>IFERROR(VLOOKUP(A71,'LP Purolator 04-2023'!$B$8:$S$987,3,0),"")</f>
        <v/>
      </c>
      <c r="J71" s="66" t="str">
        <f>IFERROR(VLOOKUP(A71,'LP Purolator 04-2023'!$B$8:$S$987,5,0),"")</f>
        <v/>
      </c>
      <c r="K71" s="67" t="str">
        <f>IFERROR(VLOOKUP(A71,'LP Purolator 04-2023'!$B$8:$S$987,4,0),"")</f>
        <v/>
      </c>
      <c r="L71" s="67" t="str">
        <f t="shared" si="3"/>
        <v/>
      </c>
      <c r="M71" s="68" t="str">
        <f t="shared" si="4"/>
        <v/>
      </c>
    </row>
    <row r="72" spans="1:13">
      <c r="A72" s="23"/>
      <c r="B72" s="23"/>
      <c r="C72" s="65" t="str">
        <f>IFERROR(IF(VLOOKUP(A72,'LP Purolator 04-2023'!$B$8:$H$987,7,0)="",PEDIDOS!B72,VLOOKUP(PEDIDOS!A72,'LP Purolator 04-2023'!$B$8:$H$987,7,0)),"")</f>
        <v/>
      </c>
      <c r="D72" s="62" t="str">
        <f t="shared" si="0"/>
        <v/>
      </c>
      <c r="E72" s="63" t="str">
        <f t="shared" si="1"/>
        <v/>
      </c>
      <c r="F72" s="63" t="e">
        <f t="shared" si="2"/>
        <v>#VALUE!</v>
      </c>
      <c r="G72" s="69">
        <v>55</v>
      </c>
      <c r="H72" s="66" t="str">
        <f>IFERROR(VLOOKUP(A72,'LP Purolator 04-2023'!$B$8:$H$987,1,0),"Verificar Producto")</f>
        <v>Verificar Producto</v>
      </c>
      <c r="I72" s="66" t="str">
        <f>IFERROR(VLOOKUP(A72,'LP Purolator 04-2023'!$B$8:$S$987,3,0),"")</f>
        <v/>
      </c>
      <c r="J72" s="66" t="str">
        <f>IFERROR(VLOOKUP(A72,'LP Purolator 04-2023'!$B$8:$S$987,5,0),"")</f>
        <v/>
      </c>
      <c r="K72" s="67" t="str">
        <f>IFERROR(VLOOKUP(A72,'LP Purolator 04-2023'!$B$8:$S$987,4,0),"")</f>
        <v/>
      </c>
      <c r="L72" s="67" t="str">
        <f t="shared" si="3"/>
        <v/>
      </c>
      <c r="M72" s="68" t="str">
        <f t="shared" si="4"/>
        <v/>
      </c>
    </row>
    <row r="73" spans="1:13">
      <c r="A73" s="23"/>
      <c r="B73" s="23"/>
      <c r="C73" s="65" t="str">
        <f>IFERROR(IF(VLOOKUP(A73,'LP Purolator 04-2023'!$B$8:$H$987,7,0)="",PEDIDOS!B73,VLOOKUP(PEDIDOS!A73,'LP Purolator 04-2023'!$B$8:$H$987,7,0)),"")</f>
        <v/>
      </c>
      <c r="D73" s="62" t="str">
        <f t="shared" si="0"/>
        <v/>
      </c>
      <c r="E73" s="63" t="str">
        <f t="shared" si="1"/>
        <v/>
      </c>
      <c r="F73" s="63" t="e">
        <f t="shared" si="2"/>
        <v>#VALUE!</v>
      </c>
      <c r="G73" s="69">
        <v>56</v>
      </c>
      <c r="H73" s="66" t="str">
        <f>IFERROR(VLOOKUP(A73,'LP Purolator 04-2023'!$B$8:$H$987,1,0),"Verificar Producto")</f>
        <v>Verificar Producto</v>
      </c>
      <c r="I73" s="66" t="str">
        <f>IFERROR(VLOOKUP(A73,'LP Purolator 04-2023'!$B$8:$S$987,3,0),"")</f>
        <v/>
      </c>
      <c r="J73" s="66" t="str">
        <f>IFERROR(VLOOKUP(A73,'LP Purolator 04-2023'!$B$8:$S$987,5,0),"")</f>
        <v/>
      </c>
      <c r="K73" s="67" t="str">
        <f>IFERROR(VLOOKUP(A73,'LP Purolator 04-2023'!$B$8:$S$987,4,0),"")</f>
        <v/>
      </c>
      <c r="L73" s="67" t="str">
        <f t="shared" si="3"/>
        <v/>
      </c>
      <c r="M73" s="68" t="str">
        <f t="shared" si="4"/>
        <v/>
      </c>
    </row>
    <row r="74" spans="1:13">
      <c r="A74" s="23"/>
      <c r="B74" s="23"/>
      <c r="C74" s="65" t="str">
        <f>IFERROR(IF(VLOOKUP(A74,'LP Purolator 04-2023'!$B$8:$H$987,7,0)="",PEDIDOS!B74,VLOOKUP(PEDIDOS!A74,'LP Purolator 04-2023'!$B$8:$H$987,7,0)),"")</f>
        <v/>
      </c>
      <c r="D74" s="62" t="str">
        <f t="shared" si="0"/>
        <v/>
      </c>
      <c r="E74" s="63" t="str">
        <f t="shared" si="1"/>
        <v/>
      </c>
      <c r="F74" s="63" t="e">
        <f t="shared" si="2"/>
        <v>#VALUE!</v>
      </c>
      <c r="G74" s="69">
        <v>57</v>
      </c>
      <c r="H74" s="66" t="str">
        <f>IFERROR(VLOOKUP(A74,'LP Purolator 04-2023'!$B$8:$H$987,1,0),"Verificar Producto")</f>
        <v>Verificar Producto</v>
      </c>
      <c r="I74" s="66" t="str">
        <f>IFERROR(VLOOKUP(A74,'LP Purolator 04-2023'!$B$8:$S$987,3,0),"")</f>
        <v/>
      </c>
      <c r="J74" s="66" t="str">
        <f>IFERROR(VLOOKUP(A74,'LP Purolator 04-2023'!$B$8:$S$987,5,0),"")</f>
        <v/>
      </c>
      <c r="K74" s="67" t="str">
        <f>IFERROR(VLOOKUP(A74,'LP Purolator 04-2023'!$B$8:$S$987,4,0),"")</f>
        <v/>
      </c>
      <c r="L74" s="67" t="str">
        <f t="shared" si="3"/>
        <v/>
      </c>
      <c r="M74" s="68" t="str">
        <f t="shared" si="4"/>
        <v/>
      </c>
    </row>
    <row r="75" spans="1:13">
      <c r="A75" s="23"/>
      <c r="B75" s="23"/>
      <c r="C75" s="65" t="str">
        <f>IFERROR(IF(VLOOKUP(A75,'LP Purolator 04-2023'!$B$8:$H$987,7,0)="",PEDIDOS!B75,VLOOKUP(PEDIDOS!A75,'LP Purolator 04-2023'!$B$8:$H$987,7,0)),"")</f>
        <v/>
      </c>
      <c r="D75" s="62" t="str">
        <f t="shared" si="0"/>
        <v/>
      </c>
      <c r="E75" s="63" t="str">
        <f t="shared" si="1"/>
        <v/>
      </c>
      <c r="F75" s="63" t="e">
        <f t="shared" si="2"/>
        <v>#VALUE!</v>
      </c>
      <c r="G75" s="69">
        <v>58</v>
      </c>
      <c r="H75" s="66" t="str">
        <f>IFERROR(VLOOKUP(A75,'LP Purolator 04-2023'!$B$8:$H$987,1,0),"Verificar Producto")</f>
        <v>Verificar Producto</v>
      </c>
      <c r="I75" s="66" t="str">
        <f>IFERROR(VLOOKUP(A75,'LP Purolator 04-2023'!$B$8:$S$987,3,0),"")</f>
        <v/>
      </c>
      <c r="J75" s="66" t="str">
        <f>IFERROR(VLOOKUP(A75,'LP Purolator 04-2023'!$B$8:$S$987,5,0),"")</f>
        <v/>
      </c>
      <c r="K75" s="67" t="str">
        <f>IFERROR(VLOOKUP(A75,'LP Purolator 04-2023'!$B$8:$S$987,4,0),"")</f>
        <v/>
      </c>
      <c r="L75" s="67" t="str">
        <f t="shared" si="3"/>
        <v/>
      </c>
      <c r="M75" s="68" t="str">
        <f t="shared" si="4"/>
        <v/>
      </c>
    </row>
    <row r="76" spans="1:13">
      <c r="A76" s="23"/>
      <c r="B76" s="23"/>
      <c r="C76" s="65" t="str">
        <f>IFERROR(IF(VLOOKUP(A76,'LP Purolator 04-2023'!$B$8:$H$987,7,0)="",PEDIDOS!B76,VLOOKUP(PEDIDOS!A76,'LP Purolator 04-2023'!$B$8:$H$987,7,0)),"")</f>
        <v/>
      </c>
      <c r="D76" s="62" t="str">
        <f t="shared" si="0"/>
        <v/>
      </c>
      <c r="E76" s="63" t="str">
        <f t="shared" si="1"/>
        <v/>
      </c>
      <c r="F76" s="63" t="e">
        <f t="shared" si="2"/>
        <v>#VALUE!</v>
      </c>
      <c r="G76" s="69">
        <v>59</v>
      </c>
      <c r="H76" s="66" t="str">
        <f>IFERROR(VLOOKUP(A76,'LP Purolator 04-2023'!$B$8:$H$987,1,0),"Verificar Producto")</f>
        <v>Verificar Producto</v>
      </c>
      <c r="I76" s="66" t="str">
        <f>IFERROR(VLOOKUP(A76,'LP Purolator 04-2023'!$B$8:$S$987,3,0),"")</f>
        <v/>
      </c>
      <c r="J76" s="66" t="str">
        <f>IFERROR(VLOOKUP(A76,'LP Purolator 04-2023'!$B$8:$S$987,5,0),"")</f>
        <v/>
      </c>
      <c r="K76" s="67" t="str">
        <f>IFERROR(VLOOKUP(A76,'LP Purolator 04-2023'!$B$8:$S$987,4,0),"")</f>
        <v/>
      </c>
      <c r="L76" s="67" t="str">
        <f t="shared" si="3"/>
        <v/>
      </c>
      <c r="M76" s="68" t="str">
        <f t="shared" si="4"/>
        <v/>
      </c>
    </row>
    <row r="77" spans="1:13">
      <c r="A77" s="23"/>
      <c r="B77" s="23"/>
      <c r="C77" s="65" t="str">
        <f>IFERROR(IF(VLOOKUP(A77,'LP Purolator 04-2023'!$B$8:$H$987,7,0)="",PEDIDOS!B77,VLOOKUP(PEDIDOS!A77,'LP Purolator 04-2023'!$B$8:$H$987,7,0)),"")</f>
        <v/>
      </c>
      <c r="D77" s="62" t="str">
        <f t="shared" si="0"/>
        <v/>
      </c>
      <c r="E77" s="63" t="str">
        <f t="shared" si="1"/>
        <v/>
      </c>
      <c r="F77" s="63" t="e">
        <f t="shared" si="2"/>
        <v>#VALUE!</v>
      </c>
      <c r="G77" s="69">
        <v>60</v>
      </c>
      <c r="H77" s="66" t="str">
        <f>IFERROR(VLOOKUP(A77,'LP Purolator 04-2023'!$B$8:$H$987,1,0),"Verificar Producto")</f>
        <v>Verificar Producto</v>
      </c>
      <c r="I77" s="66" t="str">
        <f>IFERROR(VLOOKUP(A77,'LP Purolator 04-2023'!$B$8:$S$987,3,0),"")</f>
        <v/>
      </c>
      <c r="J77" s="66" t="str">
        <f>IFERROR(VLOOKUP(A77,'LP Purolator 04-2023'!$B$8:$S$987,5,0),"")</f>
        <v/>
      </c>
      <c r="K77" s="67" t="str">
        <f>IFERROR(VLOOKUP(A77,'LP Purolator 04-2023'!$B$8:$S$987,4,0),"")</f>
        <v/>
      </c>
      <c r="L77" s="67" t="str">
        <f t="shared" si="3"/>
        <v/>
      </c>
      <c r="M77" s="68" t="str">
        <f t="shared" si="4"/>
        <v/>
      </c>
    </row>
    <row r="78" spans="1:13">
      <c r="A78" s="23"/>
      <c r="B78" s="23"/>
      <c r="C78" s="65" t="str">
        <f>IFERROR(IF(VLOOKUP(A78,'LP Purolator 04-2023'!$B$8:$H$987,7,0)="",PEDIDOS!B78,VLOOKUP(PEDIDOS!A78,'LP Purolator 04-2023'!$B$8:$H$987,7,0)),"")</f>
        <v/>
      </c>
      <c r="D78" s="62" t="str">
        <f t="shared" si="0"/>
        <v/>
      </c>
      <c r="E78" s="63" t="str">
        <f t="shared" si="1"/>
        <v/>
      </c>
      <c r="F78" s="63" t="e">
        <f t="shared" si="2"/>
        <v>#VALUE!</v>
      </c>
      <c r="G78" s="69">
        <v>61</v>
      </c>
      <c r="H78" s="66" t="str">
        <f>IFERROR(VLOOKUP(A78,'LP Purolator 04-2023'!$B$8:$H$987,1,0),"Verificar Producto")</f>
        <v>Verificar Producto</v>
      </c>
      <c r="I78" s="66" t="str">
        <f>IFERROR(VLOOKUP(A78,'LP Purolator 04-2023'!$B$8:$S$987,3,0),"")</f>
        <v/>
      </c>
      <c r="J78" s="66" t="str">
        <f>IFERROR(VLOOKUP(A78,'LP Purolator 04-2023'!$B$8:$S$987,5,0),"")</f>
        <v/>
      </c>
      <c r="K78" s="67" t="str">
        <f>IFERROR(VLOOKUP(A78,'LP Purolator 04-2023'!$B$8:$S$987,4,0),"")</f>
        <v/>
      </c>
      <c r="L78" s="67" t="str">
        <f t="shared" si="3"/>
        <v/>
      </c>
      <c r="M78" s="68" t="str">
        <f t="shared" si="4"/>
        <v/>
      </c>
    </row>
    <row r="79" spans="1:13">
      <c r="A79" s="23"/>
      <c r="B79" s="23"/>
      <c r="C79" s="65" t="str">
        <f>IFERROR(IF(VLOOKUP(A79,'LP Purolator 04-2023'!$B$8:$H$987,7,0)="",PEDIDOS!B79,VLOOKUP(PEDIDOS!A79,'LP Purolator 04-2023'!$B$8:$H$987,7,0)),"")</f>
        <v/>
      </c>
      <c r="D79" s="62" t="str">
        <f t="shared" si="0"/>
        <v/>
      </c>
      <c r="E79" s="63" t="str">
        <f t="shared" si="1"/>
        <v/>
      </c>
      <c r="F79" s="63" t="e">
        <f t="shared" si="2"/>
        <v>#VALUE!</v>
      </c>
      <c r="G79" s="69">
        <v>62</v>
      </c>
      <c r="H79" s="66" t="str">
        <f>IFERROR(VLOOKUP(A79,'LP Purolator 04-2023'!$B$8:$H$987,1,0),"Verificar Producto")</f>
        <v>Verificar Producto</v>
      </c>
      <c r="I79" s="66" t="str">
        <f>IFERROR(VLOOKUP(A79,'LP Purolator 04-2023'!$B$8:$S$987,3,0),"")</f>
        <v/>
      </c>
      <c r="J79" s="66" t="str">
        <f>IFERROR(VLOOKUP(A79,'LP Purolator 04-2023'!$B$8:$S$987,5,0),"")</f>
        <v/>
      </c>
      <c r="K79" s="67" t="str">
        <f>IFERROR(VLOOKUP(A79,'LP Purolator 04-2023'!$B$8:$S$987,4,0),"")</f>
        <v/>
      </c>
      <c r="L79" s="67" t="str">
        <f t="shared" si="3"/>
        <v/>
      </c>
      <c r="M79" s="68" t="str">
        <f t="shared" si="4"/>
        <v/>
      </c>
    </row>
    <row r="80" spans="1:13">
      <c r="A80" s="23"/>
      <c r="B80" s="23"/>
      <c r="C80" s="65" t="str">
        <f>IFERROR(IF(VLOOKUP(A80,'LP Purolator 04-2023'!$B$8:$H$987,7,0)="",PEDIDOS!B80,VLOOKUP(PEDIDOS!A80,'LP Purolator 04-2023'!$B$8:$H$987,7,0)),"")</f>
        <v/>
      </c>
      <c r="D80" s="62" t="str">
        <f t="shared" si="0"/>
        <v/>
      </c>
      <c r="E80" s="63" t="str">
        <f t="shared" si="1"/>
        <v/>
      </c>
      <c r="F80" s="63" t="e">
        <f t="shared" si="2"/>
        <v>#VALUE!</v>
      </c>
      <c r="G80" s="69">
        <v>63</v>
      </c>
      <c r="H80" s="66" t="str">
        <f>IFERROR(VLOOKUP(A80,'LP Purolator 04-2023'!$B$8:$H$987,1,0),"Verificar Producto")</f>
        <v>Verificar Producto</v>
      </c>
      <c r="I80" s="66" t="str">
        <f>IFERROR(VLOOKUP(A80,'LP Purolator 04-2023'!$B$8:$S$987,3,0),"")</f>
        <v/>
      </c>
      <c r="J80" s="66" t="str">
        <f>IFERROR(VLOOKUP(A80,'LP Purolator 04-2023'!$B$8:$S$987,5,0),"")</f>
        <v/>
      </c>
      <c r="K80" s="67" t="str">
        <f>IFERROR(VLOOKUP(A80,'LP Purolator 04-2023'!$B$8:$S$987,4,0),"")</f>
        <v/>
      </c>
      <c r="L80" s="67" t="str">
        <f t="shared" si="3"/>
        <v/>
      </c>
      <c r="M80" s="68" t="str">
        <f t="shared" si="4"/>
        <v/>
      </c>
    </row>
    <row r="81" spans="1:13">
      <c r="A81" s="23"/>
      <c r="B81" s="23"/>
      <c r="C81" s="65" t="str">
        <f>IFERROR(IF(VLOOKUP(A81,'LP Purolator 04-2023'!$B$8:$H$987,7,0)="",PEDIDOS!B81,VLOOKUP(PEDIDOS!A81,'LP Purolator 04-2023'!$B$8:$H$987,7,0)),"")</f>
        <v/>
      </c>
      <c r="D81" s="62" t="str">
        <f t="shared" si="0"/>
        <v/>
      </c>
      <c r="E81" s="63" t="str">
        <f t="shared" si="1"/>
        <v/>
      </c>
      <c r="F81" s="63" t="e">
        <f t="shared" si="2"/>
        <v>#VALUE!</v>
      </c>
      <c r="G81" s="69">
        <v>64</v>
      </c>
      <c r="H81" s="66" t="str">
        <f>IFERROR(VLOOKUP(A81,'LP Purolator 04-2023'!$B$8:$H$987,1,0),"Verificar Producto")</f>
        <v>Verificar Producto</v>
      </c>
      <c r="I81" s="66" t="str">
        <f>IFERROR(VLOOKUP(A81,'LP Purolator 04-2023'!$B$8:$S$987,3,0),"")</f>
        <v/>
      </c>
      <c r="J81" s="66" t="str">
        <f>IFERROR(VLOOKUP(A81,'LP Purolator 04-2023'!$B$8:$S$987,5,0),"")</f>
        <v/>
      </c>
      <c r="K81" s="67" t="str">
        <f>IFERROR(VLOOKUP(A81,'LP Purolator 04-2023'!$B$8:$S$987,4,0),"")</f>
        <v/>
      </c>
      <c r="L81" s="67" t="str">
        <f t="shared" si="3"/>
        <v/>
      </c>
      <c r="M81" s="68" t="str">
        <f t="shared" si="4"/>
        <v/>
      </c>
    </row>
    <row r="82" spans="1:13">
      <c r="A82" s="23"/>
      <c r="B82" s="23"/>
      <c r="C82" s="65" t="str">
        <f>IFERROR(IF(VLOOKUP(A82,'LP Purolator 04-2023'!$B$8:$H$987,7,0)="",PEDIDOS!B82,VLOOKUP(PEDIDOS!A82,'LP Purolator 04-2023'!$B$8:$H$987,7,0)),"")</f>
        <v/>
      </c>
      <c r="D82" s="62" t="str">
        <f t="shared" si="0"/>
        <v/>
      </c>
      <c r="E82" s="63" t="str">
        <f t="shared" si="1"/>
        <v/>
      </c>
      <c r="F82" s="63" t="e">
        <f t="shared" si="2"/>
        <v>#VALUE!</v>
      </c>
      <c r="G82" s="69">
        <v>65</v>
      </c>
      <c r="H82" s="66" t="str">
        <f>IFERROR(VLOOKUP(A82,'LP Purolator 04-2023'!$B$8:$H$987,1,0),"Verificar Producto")</f>
        <v>Verificar Producto</v>
      </c>
      <c r="I82" s="66" t="str">
        <f>IFERROR(VLOOKUP(A82,'LP Purolator 04-2023'!$B$8:$S$987,3,0),"")</f>
        <v/>
      </c>
      <c r="J82" s="66" t="str">
        <f>IFERROR(VLOOKUP(A82,'LP Purolator 04-2023'!$B$8:$S$987,5,0),"")</f>
        <v/>
      </c>
      <c r="K82" s="67" t="str">
        <f>IFERROR(VLOOKUP(A82,'LP Purolator 04-2023'!$B$8:$S$987,4,0),"")</f>
        <v/>
      </c>
      <c r="L82" s="67" t="str">
        <f t="shared" si="3"/>
        <v/>
      </c>
      <c r="M82" s="68" t="str">
        <f t="shared" si="4"/>
        <v/>
      </c>
    </row>
    <row r="83" spans="1:13">
      <c r="A83" s="23"/>
      <c r="B83" s="23"/>
      <c r="C83" s="65" t="str">
        <f>IFERROR(IF(VLOOKUP(A83,'LP Purolator 04-2023'!$B$8:$H$987,7,0)="",PEDIDOS!B83,VLOOKUP(PEDIDOS!A83,'LP Purolator 04-2023'!$B$8:$H$987,7,0)),"")</f>
        <v/>
      </c>
      <c r="D83" s="62" t="str">
        <f t="shared" ref="D83:D117" si="5">IFERROR(IF(F83&lt;&gt;0,"Verificar","OK"),"")</f>
        <v/>
      </c>
      <c r="E83" s="63" t="str">
        <f t="shared" ref="E83:E117" si="6">IF(ISNUMBER(B83),B83/C83,"")</f>
        <v/>
      </c>
      <c r="F83" s="63" t="e">
        <f t="shared" ref="F83:F117" si="7">+E83-(INT(E83))</f>
        <v>#VALUE!</v>
      </c>
      <c r="G83" s="69">
        <v>66</v>
      </c>
      <c r="H83" s="66" t="str">
        <f>IFERROR(VLOOKUP(A83,'LP Purolator 04-2023'!$B$8:$H$987,1,0),"Verificar Producto")</f>
        <v>Verificar Producto</v>
      </c>
      <c r="I83" s="66" t="str">
        <f>IFERROR(VLOOKUP(A83,'LP Purolator 04-2023'!$B$8:$S$987,3,0),"")</f>
        <v/>
      </c>
      <c r="J83" s="66" t="str">
        <f>IFERROR(VLOOKUP(A83,'LP Purolator 04-2023'!$B$8:$S$987,5,0),"")</f>
        <v/>
      </c>
      <c r="K83" s="67" t="str">
        <f>IFERROR(VLOOKUP(A83,'LP Purolator 04-2023'!$B$8:$S$987,4,0),"")</f>
        <v/>
      </c>
      <c r="L83" s="67" t="str">
        <f t="shared" ref="L83:L117" si="8">+IFERROR(ROUND(K83*(1-$K$9)*(1-$K$10),2),"")</f>
        <v/>
      </c>
      <c r="M83" s="68" t="str">
        <f t="shared" ref="M83:M117" si="9">IFERROR(ROUND(L83*B83,2),"")</f>
        <v/>
      </c>
    </row>
    <row r="84" spans="1:13">
      <c r="A84" s="23"/>
      <c r="B84" s="23"/>
      <c r="C84" s="65" t="str">
        <f>IFERROR(IF(VLOOKUP(A84,'LP Purolator 04-2023'!$B$8:$H$987,7,0)="",PEDIDOS!B84,VLOOKUP(PEDIDOS!A84,'LP Purolator 04-2023'!$B$8:$H$987,7,0)),"")</f>
        <v/>
      </c>
      <c r="D84" s="62" t="str">
        <f t="shared" si="5"/>
        <v/>
      </c>
      <c r="E84" s="63" t="str">
        <f t="shared" si="6"/>
        <v/>
      </c>
      <c r="F84" s="63" t="e">
        <f t="shared" si="7"/>
        <v>#VALUE!</v>
      </c>
      <c r="G84" s="69">
        <v>67</v>
      </c>
      <c r="H84" s="66" t="str">
        <f>IFERROR(VLOOKUP(A84,'LP Purolator 04-2023'!$B$8:$H$987,1,0),"Verificar Producto")</f>
        <v>Verificar Producto</v>
      </c>
      <c r="I84" s="66" t="str">
        <f>IFERROR(VLOOKUP(A84,'LP Purolator 04-2023'!$B$8:$S$987,3,0),"")</f>
        <v/>
      </c>
      <c r="J84" s="66" t="str">
        <f>IFERROR(VLOOKUP(A84,'LP Purolator 04-2023'!$B$8:$S$987,5,0),"")</f>
        <v/>
      </c>
      <c r="K84" s="67" t="str">
        <f>IFERROR(VLOOKUP(A84,'LP Purolator 04-2023'!$B$8:$S$987,4,0),"")</f>
        <v/>
      </c>
      <c r="L84" s="67" t="str">
        <f t="shared" si="8"/>
        <v/>
      </c>
      <c r="M84" s="68" t="str">
        <f t="shared" si="9"/>
        <v/>
      </c>
    </row>
    <row r="85" spans="1:13">
      <c r="A85" s="23"/>
      <c r="B85" s="23"/>
      <c r="C85" s="65" t="str">
        <f>IFERROR(IF(VLOOKUP(A85,'LP Purolator 04-2023'!$B$8:$H$987,7,0)="",PEDIDOS!B85,VLOOKUP(PEDIDOS!A85,'LP Purolator 04-2023'!$B$8:$H$987,7,0)),"")</f>
        <v/>
      </c>
      <c r="D85" s="62" t="str">
        <f t="shared" si="5"/>
        <v/>
      </c>
      <c r="E85" s="63" t="str">
        <f t="shared" si="6"/>
        <v/>
      </c>
      <c r="F85" s="63" t="e">
        <f t="shared" si="7"/>
        <v>#VALUE!</v>
      </c>
      <c r="G85" s="69">
        <v>68</v>
      </c>
      <c r="H85" s="66" t="str">
        <f>IFERROR(VLOOKUP(A85,'LP Purolator 04-2023'!$B$8:$H$987,1,0),"Verificar Producto")</f>
        <v>Verificar Producto</v>
      </c>
      <c r="I85" s="66" t="str">
        <f>IFERROR(VLOOKUP(A85,'LP Purolator 04-2023'!$B$8:$S$987,3,0),"")</f>
        <v/>
      </c>
      <c r="J85" s="66" t="str">
        <f>IFERROR(VLOOKUP(A85,'LP Purolator 04-2023'!$B$8:$S$987,5,0),"")</f>
        <v/>
      </c>
      <c r="K85" s="67" t="str">
        <f>IFERROR(VLOOKUP(A85,'LP Purolator 04-2023'!$B$8:$S$987,4,0),"")</f>
        <v/>
      </c>
      <c r="L85" s="67" t="str">
        <f t="shared" si="8"/>
        <v/>
      </c>
      <c r="M85" s="68" t="str">
        <f t="shared" si="9"/>
        <v/>
      </c>
    </row>
    <row r="86" spans="1:13">
      <c r="A86" s="23"/>
      <c r="B86" s="23"/>
      <c r="C86" s="65" t="str">
        <f>IFERROR(IF(VLOOKUP(A86,'LP Purolator 04-2023'!$B$8:$H$987,7,0)="",PEDIDOS!B86,VLOOKUP(PEDIDOS!A86,'LP Purolator 04-2023'!$B$8:$H$987,7,0)),"")</f>
        <v/>
      </c>
      <c r="D86" s="62" t="str">
        <f t="shared" si="5"/>
        <v/>
      </c>
      <c r="E86" s="63" t="str">
        <f t="shared" si="6"/>
        <v/>
      </c>
      <c r="F86" s="63" t="e">
        <f t="shared" si="7"/>
        <v>#VALUE!</v>
      </c>
      <c r="G86" s="69">
        <v>69</v>
      </c>
      <c r="H86" s="66" t="str">
        <f>IFERROR(VLOOKUP(A86,'LP Purolator 04-2023'!$B$8:$H$987,1,0),"Verificar Producto")</f>
        <v>Verificar Producto</v>
      </c>
      <c r="I86" s="66" t="str">
        <f>IFERROR(VLOOKUP(A86,'LP Purolator 04-2023'!$B$8:$S$987,3,0),"")</f>
        <v/>
      </c>
      <c r="J86" s="66" t="str">
        <f>IFERROR(VLOOKUP(A86,'LP Purolator 04-2023'!$B$8:$S$987,5,0),"")</f>
        <v/>
      </c>
      <c r="K86" s="67" t="str">
        <f>IFERROR(VLOOKUP(A86,'LP Purolator 04-2023'!$B$8:$S$987,4,0),"")</f>
        <v/>
      </c>
      <c r="L86" s="67" t="str">
        <f t="shared" si="8"/>
        <v/>
      </c>
      <c r="M86" s="68" t="str">
        <f t="shared" si="9"/>
        <v/>
      </c>
    </row>
    <row r="87" spans="1:13">
      <c r="A87" s="23"/>
      <c r="B87" s="23"/>
      <c r="C87" s="65" t="str">
        <f>IFERROR(IF(VLOOKUP(A87,'LP Purolator 04-2023'!$B$8:$H$987,7,0)="",PEDIDOS!B87,VLOOKUP(PEDIDOS!A87,'LP Purolator 04-2023'!$B$8:$H$987,7,0)),"")</f>
        <v/>
      </c>
      <c r="D87" s="62" t="str">
        <f t="shared" si="5"/>
        <v/>
      </c>
      <c r="E87" s="63" t="str">
        <f t="shared" si="6"/>
        <v/>
      </c>
      <c r="F87" s="63" t="e">
        <f t="shared" si="7"/>
        <v>#VALUE!</v>
      </c>
      <c r="G87" s="69">
        <v>70</v>
      </c>
      <c r="H87" s="66" t="str">
        <f>IFERROR(VLOOKUP(A87,'LP Purolator 04-2023'!$B$8:$H$987,1,0),"Verificar Producto")</f>
        <v>Verificar Producto</v>
      </c>
      <c r="I87" s="66" t="str">
        <f>IFERROR(VLOOKUP(A87,'LP Purolator 04-2023'!$B$8:$S$987,3,0),"")</f>
        <v/>
      </c>
      <c r="J87" s="66" t="str">
        <f>IFERROR(VLOOKUP(A87,'LP Purolator 04-2023'!$B$8:$S$987,5,0),"")</f>
        <v/>
      </c>
      <c r="K87" s="67" t="str">
        <f>IFERROR(VLOOKUP(A87,'LP Purolator 04-2023'!$B$8:$S$987,4,0),"")</f>
        <v/>
      </c>
      <c r="L87" s="67" t="str">
        <f t="shared" si="8"/>
        <v/>
      </c>
      <c r="M87" s="68" t="str">
        <f t="shared" si="9"/>
        <v/>
      </c>
    </row>
    <row r="88" spans="1:13">
      <c r="A88" s="23"/>
      <c r="B88" s="23"/>
      <c r="C88" s="65" t="str">
        <f>IFERROR(IF(VLOOKUP(A88,'LP Purolator 04-2023'!$B$8:$H$987,7,0)="",PEDIDOS!B88,VLOOKUP(PEDIDOS!A88,'LP Purolator 04-2023'!$B$8:$H$987,7,0)),"")</f>
        <v/>
      </c>
      <c r="D88" s="62" t="str">
        <f t="shared" si="5"/>
        <v/>
      </c>
      <c r="E88" s="63" t="str">
        <f t="shared" si="6"/>
        <v/>
      </c>
      <c r="F88" s="63" t="e">
        <f t="shared" si="7"/>
        <v>#VALUE!</v>
      </c>
      <c r="G88" s="69">
        <v>71</v>
      </c>
      <c r="H88" s="66" t="str">
        <f>IFERROR(VLOOKUP(A88,'LP Purolator 04-2023'!$B$8:$H$987,1,0),"Verificar Producto")</f>
        <v>Verificar Producto</v>
      </c>
      <c r="I88" s="66" t="str">
        <f>IFERROR(VLOOKUP(A88,'LP Purolator 04-2023'!$B$8:$S$987,3,0),"")</f>
        <v/>
      </c>
      <c r="J88" s="66" t="str">
        <f>IFERROR(VLOOKUP(A88,'LP Purolator 04-2023'!$B$8:$S$987,5,0),"")</f>
        <v/>
      </c>
      <c r="K88" s="67" t="str">
        <f>IFERROR(VLOOKUP(A88,'LP Purolator 04-2023'!$B$8:$S$987,4,0),"")</f>
        <v/>
      </c>
      <c r="L88" s="67" t="str">
        <f t="shared" si="8"/>
        <v/>
      </c>
      <c r="M88" s="68" t="str">
        <f t="shared" si="9"/>
        <v/>
      </c>
    </row>
    <row r="89" spans="1:13">
      <c r="A89" s="23"/>
      <c r="B89" s="23"/>
      <c r="C89" s="65" t="str">
        <f>IFERROR(IF(VLOOKUP(A89,'LP Purolator 04-2023'!$B$8:$H$987,7,0)="",PEDIDOS!B89,VLOOKUP(PEDIDOS!A89,'LP Purolator 04-2023'!$B$8:$H$987,7,0)),"")</f>
        <v/>
      </c>
      <c r="D89" s="62" t="str">
        <f t="shared" si="5"/>
        <v/>
      </c>
      <c r="E89" s="63" t="str">
        <f t="shared" si="6"/>
        <v/>
      </c>
      <c r="F89" s="63" t="e">
        <f t="shared" si="7"/>
        <v>#VALUE!</v>
      </c>
      <c r="G89" s="69">
        <v>72</v>
      </c>
      <c r="H89" s="66" t="str">
        <f>IFERROR(VLOOKUP(A89,'LP Purolator 04-2023'!$B$8:$H$987,1,0),"Verificar Producto")</f>
        <v>Verificar Producto</v>
      </c>
      <c r="I89" s="66" t="str">
        <f>IFERROR(VLOOKUP(A89,'LP Purolator 04-2023'!$B$8:$S$987,3,0),"")</f>
        <v/>
      </c>
      <c r="J89" s="66" t="str">
        <f>IFERROR(VLOOKUP(A89,'LP Purolator 04-2023'!$B$8:$S$987,5,0),"")</f>
        <v/>
      </c>
      <c r="K89" s="67" t="str">
        <f>IFERROR(VLOOKUP(A89,'LP Purolator 04-2023'!$B$8:$S$987,4,0),"")</f>
        <v/>
      </c>
      <c r="L89" s="67" t="str">
        <f t="shared" si="8"/>
        <v/>
      </c>
      <c r="M89" s="68" t="str">
        <f t="shared" si="9"/>
        <v/>
      </c>
    </row>
    <row r="90" spans="1:13">
      <c r="A90" s="23"/>
      <c r="B90" s="23"/>
      <c r="C90" s="65" t="str">
        <f>IFERROR(IF(VLOOKUP(A90,'LP Purolator 04-2023'!$B$8:$H$987,7,0)="",PEDIDOS!B90,VLOOKUP(PEDIDOS!A90,'LP Purolator 04-2023'!$B$8:$H$987,7,0)),"")</f>
        <v/>
      </c>
      <c r="D90" s="62" t="str">
        <f t="shared" si="5"/>
        <v/>
      </c>
      <c r="E90" s="63" t="str">
        <f t="shared" si="6"/>
        <v/>
      </c>
      <c r="F90" s="63" t="e">
        <f t="shared" si="7"/>
        <v>#VALUE!</v>
      </c>
      <c r="G90" s="69">
        <v>73</v>
      </c>
      <c r="H90" s="66" t="str">
        <f>IFERROR(VLOOKUP(A90,'LP Purolator 04-2023'!$B$8:$H$987,1,0),"Verificar Producto")</f>
        <v>Verificar Producto</v>
      </c>
      <c r="I90" s="66" t="str">
        <f>IFERROR(VLOOKUP(A90,'LP Purolator 04-2023'!$B$8:$S$987,3,0),"")</f>
        <v/>
      </c>
      <c r="J90" s="66" t="str">
        <f>IFERROR(VLOOKUP(A90,'LP Purolator 04-2023'!$B$8:$S$987,5,0),"")</f>
        <v/>
      </c>
      <c r="K90" s="67" t="str">
        <f>IFERROR(VLOOKUP(A90,'LP Purolator 04-2023'!$B$8:$S$987,4,0),"")</f>
        <v/>
      </c>
      <c r="L90" s="67" t="str">
        <f t="shared" si="8"/>
        <v/>
      </c>
      <c r="M90" s="68" t="str">
        <f t="shared" si="9"/>
        <v/>
      </c>
    </row>
    <row r="91" spans="1:13">
      <c r="A91" s="23"/>
      <c r="B91" s="23"/>
      <c r="C91" s="65" t="str">
        <f>IFERROR(IF(VLOOKUP(A91,'LP Purolator 04-2023'!$B$8:$H$987,7,0)="",PEDIDOS!B91,VLOOKUP(PEDIDOS!A91,'LP Purolator 04-2023'!$B$8:$H$987,7,0)),"")</f>
        <v/>
      </c>
      <c r="D91" s="62" t="str">
        <f t="shared" si="5"/>
        <v/>
      </c>
      <c r="E91" s="63" t="str">
        <f t="shared" si="6"/>
        <v/>
      </c>
      <c r="F91" s="63" t="e">
        <f t="shared" si="7"/>
        <v>#VALUE!</v>
      </c>
      <c r="G91" s="69">
        <v>74</v>
      </c>
      <c r="H91" s="66" t="str">
        <f>IFERROR(VLOOKUP(A91,'LP Purolator 04-2023'!$B$8:$H$987,1,0),"Verificar Producto")</f>
        <v>Verificar Producto</v>
      </c>
      <c r="I91" s="66" t="str">
        <f>IFERROR(VLOOKUP(A91,'LP Purolator 04-2023'!$B$8:$S$987,3,0),"")</f>
        <v/>
      </c>
      <c r="J91" s="66" t="str">
        <f>IFERROR(VLOOKUP(A91,'LP Purolator 04-2023'!$B$8:$S$987,5,0),"")</f>
        <v/>
      </c>
      <c r="K91" s="67" t="str">
        <f>IFERROR(VLOOKUP(A91,'LP Purolator 04-2023'!$B$8:$S$987,4,0),"")</f>
        <v/>
      </c>
      <c r="L91" s="67" t="str">
        <f t="shared" si="8"/>
        <v/>
      </c>
      <c r="M91" s="68" t="str">
        <f t="shared" si="9"/>
        <v/>
      </c>
    </row>
    <row r="92" spans="1:13">
      <c r="A92" s="23"/>
      <c r="B92" s="23"/>
      <c r="C92" s="65" t="str">
        <f>IFERROR(IF(VLOOKUP(A92,'LP Purolator 04-2023'!$B$8:$H$987,7,0)="",PEDIDOS!B92,VLOOKUP(PEDIDOS!A92,'LP Purolator 04-2023'!$B$8:$H$987,7,0)),"")</f>
        <v/>
      </c>
      <c r="D92" s="62" t="str">
        <f t="shared" si="5"/>
        <v/>
      </c>
      <c r="E92" s="63" t="str">
        <f t="shared" si="6"/>
        <v/>
      </c>
      <c r="F92" s="63" t="e">
        <f t="shared" si="7"/>
        <v>#VALUE!</v>
      </c>
      <c r="G92" s="69">
        <v>75</v>
      </c>
      <c r="H92" s="66" t="str">
        <f>IFERROR(VLOOKUP(A92,'LP Purolator 04-2023'!$B$8:$H$987,1,0),"Verificar Producto")</f>
        <v>Verificar Producto</v>
      </c>
      <c r="I92" s="66" t="str">
        <f>IFERROR(VLOOKUP(A92,'LP Purolator 04-2023'!$B$8:$S$987,3,0),"")</f>
        <v/>
      </c>
      <c r="J92" s="66" t="str">
        <f>IFERROR(VLOOKUP(A92,'LP Purolator 04-2023'!$B$8:$S$987,5,0),"")</f>
        <v/>
      </c>
      <c r="K92" s="67" t="str">
        <f>IFERROR(VLOOKUP(A92,'LP Purolator 04-2023'!$B$8:$S$987,4,0),"")</f>
        <v/>
      </c>
      <c r="L92" s="67" t="str">
        <f t="shared" si="8"/>
        <v/>
      </c>
      <c r="M92" s="68" t="str">
        <f t="shared" si="9"/>
        <v/>
      </c>
    </row>
    <row r="93" spans="1:13">
      <c r="A93" s="23"/>
      <c r="B93" s="23"/>
      <c r="C93" s="65" t="str">
        <f>IFERROR(IF(VLOOKUP(A93,'LP Purolator 04-2023'!$B$8:$H$987,7,0)="",PEDIDOS!B93,VLOOKUP(PEDIDOS!A93,'LP Purolator 04-2023'!$B$8:$H$987,7,0)),"")</f>
        <v/>
      </c>
      <c r="D93" s="62" t="str">
        <f t="shared" si="5"/>
        <v/>
      </c>
      <c r="E93" s="63" t="str">
        <f t="shared" si="6"/>
        <v/>
      </c>
      <c r="F93" s="63" t="e">
        <f t="shared" si="7"/>
        <v>#VALUE!</v>
      </c>
      <c r="G93" s="69">
        <v>76</v>
      </c>
      <c r="H93" s="66" t="str">
        <f>IFERROR(VLOOKUP(A93,'LP Purolator 04-2023'!$B$8:$H$987,1,0),"Verificar Producto")</f>
        <v>Verificar Producto</v>
      </c>
      <c r="I93" s="66" t="str">
        <f>IFERROR(VLOOKUP(A93,'LP Purolator 04-2023'!$B$8:$S$987,3,0),"")</f>
        <v/>
      </c>
      <c r="J93" s="66" t="str">
        <f>IFERROR(VLOOKUP(A93,'LP Purolator 04-2023'!$B$8:$S$987,5,0),"")</f>
        <v/>
      </c>
      <c r="K93" s="67" t="str">
        <f>IFERROR(VLOOKUP(A93,'LP Purolator 04-2023'!$B$8:$S$987,4,0),"")</f>
        <v/>
      </c>
      <c r="L93" s="67" t="str">
        <f t="shared" si="8"/>
        <v/>
      </c>
      <c r="M93" s="68" t="str">
        <f t="shared" si="9"/>
        <v/>
      </c>
    </row>
    <row r="94" spans="1:13">
      <c r="A94" s="23"/>
      <c r="B94" s="23"/>
      <c r="C94" s="65" t="str">
        <f>IFERROR(IF(VLOOKUP(A94,'LP Purolator 04-2023'!$B$8:$H$987,7,0)="",PEDIDOS!B94,VLOOKUP(PEDIDOS!A94,'LP Purolator 04-2023'!$B$8:$H$987,7,0)),"")</f>
        <v/>
      </c>
      <c r="D94" s="62" t="str">
        <f t="shared" si="5"/>
        <v/>
      </c>
      <c r="E94" s="63" t="str">
        <f t="shared" si="6"/>
        <v/>
      </c>
      <c r="F94" s="63" t="e">
        <f t="shared" si="7"/>
        <v>#VALUE!</v>
      </c>
      <c r="G94" s="69">
        <v>77</v>
      </c>
      <c r="H94" s="66" t="str">
        <f>IFERROR(VLOOKUP(A94,'LP Purolator 04-2023'!$B$8:$H$987,1,0),"Verificar Producto")</f>
        <v>Verificar Producto</v>
      </c>
      <c r="I94" s="66" t="str">
        <f>IFERROR(VLOOKUP(A94,'LP Purolator 04-2023'!$B$8:$S$987,3,0),"")</f>
        <v/>
      </c>
      <c r="J94" s="66" t="str">
        <f>IFERROR(VLOOKUP(A94,'LP Purolator 04-2023'!$B$8:$S$987,5,0),"")</f>
        <v/>
      </c>
      <c r="K94" s="67" t="str">
        <f>IFERROR(VLOOKUP(A94,'LP Purolator 04-2023'!$B$8:$S$987,4,0),"")</f>
        <v/>
      </c>
      <c r="L94" s="67" t="str">
        <f t="shared" si="8"/>
        <v/>
      </c>
      <c r="M94" s="68" t="str">
        <f t="shared" si="9"/>
        <v/>
      </c>
    </row>
    <row r="95" spans="1:13">
      <c r="A95" s="23"/>
      <c r="B95" s="23"/>
      <c r="C95" s="65" t="str">
        <f>IFERROR(IF(VLOOKUP(A95,'LP Purolator 04-2023'!$B$8:$H$987,7,0)="",PEDIDOS!B95,VLOOKUP(PEDIDOS!A95,'LP Purolator 04-2023'!$B$8:$H$987,7,0)),"")</f>
        <v/>
      </c>
      <c r="D95" s="62" t="str">
        <f t="shared" si="5"/>
        <v/>
      </c>
      <c r="E95" s="63" t="str">
        <f t="shared" si="6"/>
        <v/>
      </c>
      <c r="F95" s="63" t="e">
        <f t="shared" si="7"/>
        <v>#VALUE!</v>
      </c>
      <c r="G95" s="69">
        <v>78</v>
      </c>
      <c r="H95" s="66" t="str">
        <f>IFERROR(VLOOKUP(A95,'LP Purolator 04-2023'!$B$8:$H$987,1,0),"Verificar Producto")</f>
        <v>Verificar Producto</v>
      </c>
      <c r="I95" s="66" t="str">
        <f>IFERROR(VLOOKUP(A95,'LP Purolator 04-2023'!$B$8:$S$987,3,0),"")</f>
        <v/>
      </c>
      <c r="J95" s="66" t="str">
        <f>IFERROR(VLOOKUP(A95,'LP Purolator 04-2023'!$B$8:$S$987,5,0),"")</f>
        <v/>
      </c>
      <c r="K95" s="67" t="str">
        <f>IFERROR(VLOOKUP(A95,'LP Purolator 04-2023'!$B$8:$S$987,4,0),"")</f>
        <v/>
      </c>
      <c r="L95" s="67" t="str">
        <f t="shared" si="8"/>
        <v/>
      </c>
      <c r="M95" s="68" t="str">
        <f t="shared" si="9"/>
        <v/>
      </c>
    </row>
    <row r="96" spans="1:13">
      <c r="A96" s="23"/>
      <c r="B96" s="23"/>
      <c r="C96" s="65" t="str">
        <f>IFERROR(IF(VLOOKUP(A96,'LP Purolator 04-2023'!$B$8:$H$987,7,0)="",PEDIDOS!B96,VLOOKUP(PEDIDOS!A96,'LP Purolator 04-2023'!$B$8:$H$987,7,0)),"")</f>
        <v/>
      </c>
      <c r="D96" s="62" t="str">
        <f t="shared" si="5"/>
        <v/>
      </c>
      <c r="E96" s="63" t="str">
        <f t="shared" si="6"/>
        <v/>
      </c>
      <c r="F96" s="63" t="e">
        <f t="shared" si="7"/>
        <v>#VALUE!</v>
      </c>
      <c r="G96" s="69">
        <v>79</v>
      </c>
      <c r="H96" s="66" t="str">
        <f>IFERROR(VLOOKUP(A96,'LP Purolator 04-2023'!$B$8:$H$987,1,0),"Verificar Producto")</f>
        <v>Verificar Producto</v>
      </c>
      <c r="I96" s="66" t="str">
        <f>IFERROR(VLOOKUP(A96,'LP Purolator 04-2023'!$B$8:$S$987,3,0),"")</f>
        <v/>
      </c>
      <c r="J96" s="66" t="str">
        <f>IFERROR(VLOOKUP(A96,'LP Purolator 04-2023'!$B$8:$S$987,5,0),"")</f>
        <v/>
      </c>
      <c r="K96" s="67" t="str">
        <f>IFERROR(VLOOKUP(A96,'LP Purolator 04-2023'!$B$8:$S$987,4,0),"")</f>
        <v/>
      </c>
      <c r="L96" s="67" t="str">
        <f t="shared" si="8"/>
        <v/>
      </c>
      <c r="M96" s="68" t="str">
        <f t="shared" si="9"/>
        <v/>
      </c>
    </row>
    <row r="97" spans="1:13">
      <c r="A97" s="23"/>
      <c r="B97" s="23"/>
      <c r="C97" s="65" t="str">
        <f>IFERROR(IF(VLOOKUP(A97,'LP Purolator 04-2023'!$B$8:$H$987,7,0)="",PEDIDOS!B97,VLOOKUP(PEDIDOS!A97,'LP Purolator 04-2023'!$B$8:$H$987,7,0)),"")</f>
        <v/>
      </c>
      <c r="D97" s="62" t="str">
        <f t="shared" si="5"/>
        <v/>
      </c>
      <c r="E97" s="63" t="str">
        <f t="shared" si="6"/>
        <v/>
      </c>
      <c r="F97" s="63" t="e">
        <f t="shared" si="7"/>
        <v>#VALUE!</v>
      </c>
      <c r="G97" s="69">
        <v>80</v>
      </c>
      <c r="H97" s="66" t="str">
        <f>IFERROR(VLOOKUP(A97,'LP Purolator 04-2023'!$B$8:$H$987,1,0),"Verificar Producto")</f>
        <v>Verificar Producto</v>
      </c>
      <c r="I97" s="66" t="str">
        <f>IFERROR(VLOOKUP(A97,'LP Purolator 04-2023'!$B$8:$S$987,3,0),"")</f>
        <v/>
      </c>
      <c r="J97" s="66" t="str">
        <f>IFERROR(VLOOKUP(A97,'LP Purolator 04-2023'!$B$8:$S$987,5,0),"")</f>
        <v/>
      </c>
      <c r="K97" s="67" t="str">
        <f>IFERROR(VLOOKUP(A97,'LP Purolator 04-2023'!$B$8:$S$987,4,0),"")</f>
        <v/>
      </c>
      <c r="L97" s="67" t="str">
        <f t="shared" si="8"/>
        <v/>
      </c>
      <c r="M97" s="68" t="str">
        <f t="shared" si="9"/>
        <v/>
      </c>
    </row>
    <row r="98" spans="1:13">
      <c r="A98" s="23"/>
      <c r="B98" s="23"/>
      <c r="C98" s="65" t="str">
        <f>IFERROR(IF(VLOOKUP(A98,'LP Purolator 04-2023'!$B$8:$H$987,7,0)="",PEDIDOS!B98,VLOOKUP(PEDIDOS!A98,'LP Purolator 04-2023'!$B$8:$H$987,7,0)),"")</f>
        <v/>
      </c>
      <c r="D98" s="62" t="str">
        <f t="shared" si="5"/>
        <v/>
      </c>
      <c r="E98" s="63" t="str">
        <f t="shared" si="6"/>
        <v/>
      </c>
      <c r="F98" s="63" t="e">
        <f t="shared" si="7"/>
        <v>#VALUE!</v>
      </c>
      <c r="G98" s="69">
        <v>81</v>
      </c>
      <c r="H98" s="66" t="str">
        <f>IFERROR(VLOOKUP(A98,'LP Purolator 04-2023'!$B$8:$H$987,1,0),"Verificar Producto")</f>
        <v>Verificar Producto</v>
      </c>
      <c r="I98" s="66" t="str">
        <f>IFERROR(VLOOKUP(A98,'LP Purolator 04-2023'!$B$8:$S$987,3,0),"")</f>
        <v/>
      </c>
      <c r="J98" s="66" t="str">
        <f>IFERROR(VLOOKUP(A98,'LP Purolator 04-2023'!$B$8:$S$987,5,0),"")</f>
        <v/>
      </c>
      <c r="K98" s="67" t="str">
        <f>IFERROR(VLOOKUP(A98,'LP Purolator 04-2023'!$B$8:$S$987,4,0),"")</f>
        <v/>
      </c>
      <c r="L98" s="67" t="str">
        <f t="shared" si="8"/>
        <v/>
      </c>
      <c r="M98" s="68" t="str">
        <f t="shared" si="9"/>
        <v/>
      </c>
    </row>
    <row r="99" spans="1:13">
      <c r="A99" s="23"/>
      <c r="B99" s="23"/>
      <c r="C99" s="65" t="str">
        <f>IFERROR(IF(VLOOKUP(A99,'LP Purolator 04-2023'!$B$8:$H$987,7,0)="",PEDIDOS!B99,VLOOKUP(PEDIDOS!A99,'LP Purolator 04-2023'!$B$8:$H$987,7,0)),"")</f>
        <v/>
      </c>
      <c r="D99" s="62" t="str">
        <f t="shared" si="5"/>
        <v/>
      </c>
      <c r="E99" s="63" t="str">
        <f t="shared" si="6"/>
        <v/>
      </c>
      <c r="F99" s="63" t="e">
        <f t="shared" si="7"/>
        <v>#VALUE!</v>
      </c>
      <c r="G99" s="69">
        <v>82</v>
      </c>
      <c r="H99" s="66" t="str">
        <f>IFERROR(VLOOKUP(A99,'LP Purolator 04-2023'!$B$8:$H$987,1,0),"Verificar Producto")</f>
        <v>Verificar Producto</v>
      </c>
      <c r="I99" s="66" t="str">
        <f>IFERROR(VLOOKUP(A99,'LP Purolator 04-2023'!$B$8:$S$987,3,0),"")</f>
        <v/>
      </c>
      <c r="J99" s="66" t="str">
        <f>IFERROR(VLOOKUP(A99,'LP Purolator 04-2023'!$B$8:$S$987,5,0),"")</f>
        <v/>
      </c>
      <c r="K99" s="67" t="str">
        <f>IFERROR(VLOOKUP(A99,'LP Purolator 04-2023'!$B$8:$S$987,4,0),"")</f>
        <v/>
      </c>
      <c r="L99" s="67" t="str">
        <f t="shared" si="8"/>
        <v/>
      </c>
      <c r="M99" s="68" t="str">
        <f t="shared" si="9"/>
        <v/>
      </c>
    </row>
    <row r="100" spans="1:13">
      <c r="A100" s="23"/>
      <c r="B100" s="23"/>
      <c r="C100" s="65" t="str">
        <f>IFERROR(IF(VLOOKUP(A100,'LP Purolator 04-2023'!$B$8:$H$987,7,0)="",PEDIDOS!B100,VLOOKUP(PEDIDOS!A100,'LP Purolator 04-2023'!$B$8:$H$987,7,0)),"")</f>
        <v/>
      </c>
      <c r="D100" s="62" t="str">
        <f t="shared" si="5"/>
        <v/>
      </c>
      <c r="E100" s="63" t="str">
        <f t="shared" si="6"/>
        <v/>
      </c>
      <c r="F100" s="63" t="e">
        <f t="shared" si="7"/>
        <v>#VALUE!</v>
      </c>
      <c r="G100" s="69">
        <v>83</v>
      </c>
      <c r="H100" s="66" t="str">
        <f>IFERROR(VLOOKUP(A100,'LP Purolator 04-2023'!$B$8:$H$987,1,0),"Verificar Producto")</f>
        <v>Verificar Producto</v>
      </c>
      <c r="I100" s="66" t="str">
        <f>IFERROR(VLOOKUP(A100,'LP Purolator 04-2023'!$B$8:$S$987,3,0),"")</f>
        <v/>
      </c>
      <c r="J100" s="66" t="str">
        <f>IFERROR(VLOOKUP(A100,'LP Purolator 04-2023'!$B$8:$S$987,5,0),"")</f>
        <v/>
      </c>
      <c r="K100" s="67" t="str">
        <f>IFERROR(VLOOKUP(A100,'LP Purolator 04-2023'!$B$8:$S$987,4,0),"")</f>
        <v/>
      </c>
      <c r="L100" s="67" t="str">
        <f t="shared" si="8"/>
        <v/>
      </c>
      <c r="M100" s="68" t="str">
        <f t="shared" si="9"/>
        <v/>
      </c>
    </row>
    <row r="101" spans="1:13">
      <c r="A101" s="23"/>
      <c r="B101" s="23"/>
      <c r="C101" s="65" t="str">
        <f>IFERROR(IF(VLOOKUP(A101,'LP Purolator 04-2023'!$B$8:$H$987,7,0)="",PEDIDOS!B101,VLOOKUP(PEDIDOS!A101,'LP Purolator 04-2023'!$B$8:$H$987,7,0)),"")</f>
        <v/>
      </c>
      <c r="D101" s="62" t="str">
        <f t="shared" si="5"/>
        <v/>
      </c>
      <c r="E101" s="63" t="str">
        <f t="shared" si="6"/>
        <v/>
      </c>
      <c r="F101" s="63" t="e">
        <f t="shared" si="7"/>
        <v>#VALUE!</v>
      </c>
      <c r="G101" s="69">
        <v>84</v>
      </c>
      <c r="H101" s="66" t="str">
        <f>IFERROR(VLOOKUP(A101,'LP Purolator 04-2023'!$B$8:$H$987,1,0),"Verificar Producto")</f>
        <v>Verificar Producto</v>
      </c>
      <c r="I101" s="66" t="str">
        <f>IFERROR(VLOOKUP(A101,'LP Purolator 04-2023'!$B$8:$S$987,3,0),"")</f>
        <v/>
      </c>
      <c r="J101" s="66" t="str">
        <f>IFERROR(VLOOKUP(A101,'LP Purolator 04-2023'!$B$8:$S$987,5,0),"")</f>
        <v/>
      </c>
      <c r="K101" s="67" t="str">
        <f>IFERROR(VLOOKUP(A101,'LP Purolator 04-2023'!$B$8:$S$987,4,0),"")</f>
        <v/>
      </c>
      <c r="L101" s="67" t="str">
        <f t="shared" si="8"/>
        <v/>
      </c>
      <c r="M101" s="68" t="str">
        <f t="shared" si="9"/>
        <v/>
      </c>
    </row>
    <row r="102" spans="1:13">
      <c r="A102" s="23"/>
      <c r="B102" s="23"/>
      <c r="C102" s="65" t="str">
        <f>IFERROR(IF(VLOOKUP(A102,'LP Purolator 04-2023'!$B$8:$H$987,7,0)="",PEDIDOS!B102,VLOOKUP(PEDIDOS!A102,'LP Purolator 04-2023'!$B$8:$H$987,7,0)),"")</f>
        <v/>
      </c>
      <c r="D102" s="62" t="str">
        <f t="shared" si="5"/>
        <v/>
      </c>
      <c r="E102" s="63" t="str">
        <f t="shared" si="6"/>
        <v/>
      </c>
      <c r="F102" s="63" t="e">
        <f t="shared" si="7"/>
        <v>#VALUE!</v>
      </c>
      <c r="G102" s="69">
        <v>85</v>
      </c>
      <c r="H102" s="66" t="str">
        <f>IFERROR(VLOOKUP(A102,'LP Purolator 04-2023'!$B$8:$H$987,1,0),"Verificar Producto")</f>
        <v>Verificar Producto</v>
      </c>
      <c r="I102" s="66" t="str">
        <f>IFERROR(VLOOKUP(A102,'LP Purolator 04-2023'!$B$8:$S$987,3,0),"")</f>
        <v/>
      </c>
      <c r="J102" s="66" t="str">
        <f>IFERROR(VLOOKUP(A102,'LP Purolator 04-2023'!$B$8:$S$987,5,0),"")</f>
        <v/>
      </c>
      <c r="K102" s="67" t="str">
        <f>IFERROR(VLOOKUP(A102,'LP Purolator 04-2023'!$B$8:$S$987,4,0),"")</f>
        <v/>
      </c>
      <c r="L102" s="67" t="str">
        <f t="shared" si="8"/>
        <v/>
      </c>
      <c r="M102" s="68" t="str">
        <f t="shared" si="9"/>
        <v/>
      </c>
    </row>
    <row r="103" spans="1:13">
      <c r="A103" s="23"/>
      <c r="B103" s="23"/>
      <c r="C103" s="65" t="str">
        <f>IFERROR(IF(VLOOKUP(A103,'LP Purolator 04-2023'!$B$8:$H$987,7,0)="",PEDIDOS!B103,VLOOKUP(PEDIDOS!A103,'LP Purolator 04-2023'!$B$8:$H$987,7,0)),"")</f>
        <v/>
      </c>
      <c r="D103" s="62" t="str">
        <f t="shared" si="5"/>
        <v/>
      </c>
      <c r="E103" s="63" t="str">
        <f t="shared" si="6"/>
        <v/>
      </c>
      <c r="F103" s="63" t="e">
        <f t="shared" si="7"/>
        <v>#VALUE!</v>
      </c>
      <c r="G103" s="69">
        <v>86</v>
      </c>
      <c r="H103" s="66" t="str">
        <f>IFERROR(VLOOKUP(A103,'LP Purolator 04-2023'!$B$8:$H$987,1,0),"Verificar Producto")</f>
        <v>Verificar Producto</v>
      </c>
      <c r="I103" s="66" t="str">
        <f>IFERROR(VLOOKUP(A103,'LP Purolator 04-2023'!$B$8:$S$987,3,0),"")</f>
        <v/>
      </c>
      <c r="J103" s="66" t="str">
        <f>IFERROR(VLOOKUP(A103,'LP Purolator 04-2023'!$B$8:$S$987,5,0),"")</f>
        <v/>
      </c>
      <c r="K103" s="67" t="str">
        <f>IFERROR(VLOOKUP(A103,'LP Purolator 04-2023'!$B$8:$S$987,4,0),"")</f>
        <v/>
      </c>
      <c r="L103" s="67" t="str">
        <f t="shared" si="8"/>
        <v/>
      </c>
      <c r="M103" s="68" t="str">
        <f t="shared" si="9"/>
        <v/>
      </c>
    </row>
    <row r="104" spans="1:13">
      <c r="A104" s="23"/>
      <c r="B104" s="23"/>
      <c r="C104" s="65" t="str">
        <f>IFERROR(IF(VLOOKUP(A104,'LP Purolator 04-2023'!$B$8:$H$987,7,0)="",PEDIDOS!B104,VLOOKUP(PEDIDOS!A104,'LP Purolator 04-2023'!$B$8:$H$987,7,0)),"")</f>
        <v/>
      </c>
      <c r="D104" s="62" t="str">
        <f t="shared" si="5"/>
        <v/>
      </c>
      <c r="E104" s="63" t="str">
        <f t="shared" si="6"/>
        <v/>
      </c>
      <c r="F104" s="63" t="e">
        <f t="shared" si="7"/>
        <v>#VALUE!</v>
      </c>
      <c r="G104" s="69">
        <v>87</v>
      </c>
      <c r="H104" s="66" t="str">
        <f>IFERROR(VLOOKUP(A104,'LP Purolator 04-2023'!$B$8:$H$987,1,0),"Verificar Producto")</f>
        <v>Verificar Producto</v>
      </c>
      <c r="I104" s="66" t="str">
        <f>IFERROR(VLOOKUP(A104,'LP Purolator 04-2023'!$B$8:$S$987,3,0),"")</f>
        <v/>
      </c>
      <c r="J104" s="66" t="str">
        <f>IFERROR(VLOOKUP(A104,'LP Purolator 04-2023'!$B$8:$S$987,5,0),"")</f>
        <v/>
      </c>
      <c r="K104" s="67" t="str">
        <f>IFERROR(VLOOKUP(A104,'LP Purolator 04-2023'!$B$8:$S$987,4,0),"")</f>
        <v/>
      </c>
      <c r="L104" s="67" t="str">
        <f t="shared" si="8"/>
        <v/>
      </c>
      <c r="M104" s="68" t="str">
        <f t="shared" si="9"/>
        <v/>
      </c>
    </row>
    <row r="105" spans="1:13">
      <c r="A105" s="23"/>
      <c r="B105" s="23"/>
      <c r="C105" s="65" t="str">
        <f>IFERROR(IF(VLOOKUP(A105,'LP Purolator 04-2023'!$B$8:$H$987,7,0)="",PEDIDOS!B105,VLOOKUP(PEDIDOS!A105,'LP Purolator 04-2023'!$B$8:$H$987,7,0)),"")</f>
        <v/>
      </c>
      <c r="D105" s="62" t="str">
        <f t="shared" si="5"/>
        <v/>
      </c>
      <c r="E105" s="63" t="str">
        <f t="shared" si="6"/>
        <v/>
      </c>
      <c r="F105" s="63" t="e">
        <f t="shared" si="7"/>
        <v>#VALUE!</v>
      </c>
      <c r="G105" s="69">
        <v>88</v>
      </c>
      <c r="H105" s="66" t="str">
        <f>IFERROR(VLOOKUP(A105,'LP Purolator 04-2023'!$B$8:$H$987,1,0),"Verificar Producto")</f>
        <v>Verificar Producto</v>
      </c>
      <c r="I105" s="66" t="str">
        <f>IFERROR(VLOOKUP(A105,'LP Purolator 04-2023'!$B$8:$S$987,3,0),"")</f>
        <v/>
      </c>
      <c r="J105" s="66" t="str">
        <f>IFERROR(VLOOKUP(A105,'LP Purolator 04-2023'!$B$8:$S$987,5,0),"")</f>
        <v/>
      </c>
      <c r="K105" s="67" t="str">
        <f>IFERROR(VLOOKUP(A105,'LP Purolator 04-2023'!$B$8:$S$987,4,0),"")</f>
        <v/>
      </c>
      <c r="L105" s="67" t="str">
        <f t="shared" si="8"/>
        <v/>
      </c>
      <c r="M105" s="68" t="str">
        <f t="shared" si="9"/>
        <v/>
      </c>
    </row>
    <row r="106" spans="1:13">
      <c r="A106" s="23"/>
      <c r="B106" s="23"/>
      <c r="C106" s="65" t="str">
        <f>IFERROR(IF(VLOOKUP(A106,'LP Purolator 04-2023'!$B$8:$H$987,7,0)="",PEDIDOS!B106,VLOOKUP(PEDIDOS!A106,'LP Purolator 04-2023'!$B$8:$H$987,7,0)),"")</f>
        <v/>
      </c>
      <c r="D106" s="62" t="str">
        <f t="shared" si="5"/>
        <v/>
      </c>
      <c r="E106" s="63" t="str">
        <f t="shared" si="6"/>
        <v/>
      </c>
      <c r="F106" s="63" t="e">
        <f t="shared" si="7"/>
        <v>#VALUE!</v>
      </c>
      <c r="G106" s="69">
        <v>89</v>
      </c>
      <c r="H106" s="66" t="str">
        <f>IFERROR(VLOOKUP(A106,'LP Purolator 04-2023'!$B$8:$H$987,1,0),"Verificar Producto")</f>
        <v>Verificar Producto</v>
      </c>
      <c r="I106" s="66" t="str">
        <f>IFERROR(VLOOKUP(A106,'LP Purolator 04-2023'!$B$8:$S$987,3,0),"")</f>
        <v/>
      </c>
      <c r="J106" s="66" t="str">
        <f>IFERROR(VLOOKUP(A106,'LP Purolator 04-2023'!$B$8:$S$987,5,0),"")</f>
        <v/>
      </c>
      <c r="K106" s="67" t="str">
        <f>IFERROR(VLOOKUP(A106,'LP Purolator 04-2023'!$B$8:$S$987,4,0),"")</f>
        <v/>
      </c>
      <c r="L106" s="67" t="str">
        <f t="shared" si="8"/>
        <v/>
      </c>
      <c r="M106" s="68" t="str">
        <f t="shared" si="9"/>
        <v/>
      </c>
    </row>
    <row r="107" spans="1:13">
      <c r="A107" s="23"/>
      <c r="B107" s="23"/>
      <c r="C107" s="65" t="str">
        <f>IFERROR(IF(VLOOKUP(A107,'LP Purolator 04-2023'!$B$8:$H$987,7,0)="",PEDIDOS!B107,VLOOKUP(PEDIDOS!A107,'LP Purolator 04-2023'!$B$8:$H$987,7,0)),"")</f>
        <v/>
      </c>
      <c r="D107" s="62" t="str">
        <f t="shared" si="5"/>
        <v/>
      </c>
      <c r="E107" s="63" t="str">
        <f t="shared" si="6"/>
        <v/>
      </c>
      <c r="F107" s="63" t="e">
        <f t="shared" si="7"/>
        <v>#VALUE!</v>
      </c>
      <c r="G107" s="69">
        <v>90</v>
      </c>
      <c r="H107" s="66" t="str">
        <f>IFERROR(VLOOKUP(A107,'LP Purolator 04-2023'!$B$8:$H$987,1,0),"Verificar Producto")</f>
        <v>Verificar Producto</v>
      </c>
      <c r="I107" s="66" t="str">
        <f>IFERROR(VLOOKUP(A107,'LP Purolator 04-2023'!$B$8:$S$987,3,0),"")</f>
        <v/>
      </c>
      <c r="J107" s="66" t="str">
        <f>IFERROR(VLOOKUP(A107,'LP Purolator 04-2023'!$B$8:$S$987,5,0),"")</f>
        <v/>
      </c>
      <c r="K107" s="67" t="str">
        <f>IFERROR(VLOOKUP(A107,'LP Purolator 04-2023'!$B$8:$S$987,4,0),"")</f>
        <v/>
      </c>
      <c r="L107" s="67" t="str">
        <f t="shared" si="8"/>
        <v/>
      </c>
      <c r="M107" s="68" t="str">
        <f t="shared" si="9"/>
        <v/>
      </c>
    </row>
    <row r="108" spans="1:13">
      <c r="A108" s="85"/>
      <c r="B108" s="23"/>
      <c r="C108" s="65" t="str">
        <f>IFERROR(IF(VLOOKUP(A108,'LP Purolator 04-2023'!$B$8:$H$987,7,0)="",PEDIDOS!B108,VLOOKUP(PEDIDOS!A108,'LP Purolator 04-2023'!$B$8:$H$987,7,0)),"")</f>
        <v/>
      </c>
      <c r="D108" s="62" t="str">
        <f t="shared" si="5"/>
        <v/>
      </c>
      <c r="E108" s="63" t="str">
        <f t="shared" si="6"/>
        <v/>
      </c>
      <c r="F108" s="63" t="e">
        <f t="shared" si="7"/>
        <v>#VALUE!</v>
      </c>
      <c r="G108" s="69">
        <v>91</v>
      </c>
      <c r="H108" s="66" t="str">
        <f>IFERROR(VLOOKUP(A108,'LP Purolator 04-2023'!$B$8:$H$987,1,0),"Verificar Producto")</f>
        <v>Verificar Producto</v>
      </c>
      <c r="I108" s="66" t="str">
        <f>IFERROR(VLOOKUP(A108,'LP Purolator 04-2023'!$B$8:$S$987,3,0),"")</f>
        <v/>
      </c>
      <c r="J108" s="66" t="str">
        <f>IFERROR(VLOOKUP(A108,'LP Purolator 04-2023'!$B$8:$S$987,5,0),"")</f>
        <v/>
      </c>
      <c r="K108" s="67" t="str">
        <f>IFERROR(VLOOKUP(A108,'LP Purolator 04-2023'!$B$8:$S$987,4,0),"")</f>
        <v/>
      </c>
      <c r="L108" s="67" t="str">
        <f t="shared" si="8"/>
        <v/>
      </c>
      <c r="M108" s="68" t="str">
        <f t="shared" si="9"/>
        <v/>
      </c>
    </row>
    <row r="109" spans="1:13">
      <c r="A109" s="23"/>
      <c r="B109" s="23"/>
      <c r="C109" s="65" t="str">
        <f>IFERROR(IF(VLOOKUP(A109,'LP Purolator 04-2023'!$B$8:$H$987,7,0)="",PEDIDOS!B109,VLOOKUP(PEDIDOS!A109,'LP Purolator 04-2023'!$B$8:$H$987,7,0)),"")</f>
        <v/>
      </c>
      <c r="D109" s="62" t="str">
        <f t="shared" si="5"/>
        <v/>
      </c>
      <c r="E109" s="63" t="str">
        <f t="shared" si="6"/>
        <v/>
      </c>
      <c r="F109" s="63" t="e">
        <f t="shared" si="7"/>
        <v>#VALUE!</v>
      </c>
      <c r="G109" s="69">
        <v>92</v>
      </c>
      <c r="H109" s="66" t="str">
        <f>IFERROR(VLOOKUP(A109,'LP Purolator 04-2023'!$B$8:$H$987,1,0),"Verificar Producto")</f>
        <v>Verificar Producto</v>
      </c>
      <c r="I109" s="66" t="str">
        <f>IFERROR(VLOOKUP(A109,'LP Purolator 04-2023'!$B$8:$S$987,3,0),"")</f>
        <v/>
      </c>
      <c r="J109" s="66" t="str">
        <f>IFERROR(VLOOKUP(A109,'LP Purolator 04-2023'!$B$8:$S$987,5,0),"")</f>
        <v/>
      </c>
      <c r="K109" s="67" t="str">
        <f>IFERROR(VLOOKUP(A109,'LP Purolator 04-2023'!$B$8:$S$987,4,0),"")</f>
        <v/>
      </c>
      <c r="L109" s="67" t="str">
        <f t="shared" si="8"/>
        <v/>
      </c>
      <c r="M109" s="68" t="str">
        <f t="shared" si="9"/>
        <v/>
      </c>
    </row>
    <row r="110" spans="1:13">
      <c r="A110" s="23"/>
      <c r="B110" s="23"/>
      <c r="C110" s="65" t="str">
        <f>IFERROR(IF(VLOOKUP(A110,'LP Purolator 04-2023'!$B$8:$H$987,7,0)="",PEDIDOS!B110,VLOOKUP(PEDIDOS!A110,'LP Purolator 04-2023'!$B$8:$H$987,7,0)),"")</f>
        <v/>
      </c>
      <c r="D110" s="62" t="str">
        <f t="shared" si="5"/>
        <v/>
      </c>
      <c r="E110" s="63" t="str">
        <f t="shared" si="6"/>
        <v/>
      </c>
      <c r="F110" s="63" t="e">
        <f t="shared" si="7"/>
        <v>#VALUE!</v>
      </c>
      <c r="G110" s="69">
        <v>93</v>
      </c>
      <c r="H110" s="66" t="str">
        <f>IFERROR(VLOOKUP(A110,'LP Purolator 04-2023'!$B$8:$H$987,1,0),"Verificar Producto")</f>
        <v>Verificar Producto</v>
      </c>
      <c r="I110" s="66" t="str">
        <f>IFERROR(VLOOKUP(A110,'LP Purolator 04-2023'!$B$8:$S$987,3,0),"")</f>
        <v/>
      </c>
      <c r="J110" s="66" t="str">
        <f>IFERROR(VLOOKUP(A110,'LP Purolator 04-2023'!$B$8:$S$987,5,0),"")</f>
        <v/>
      </c>
      <c r="K110" s="67" t="str">
        <f>IFERROR(VLOOKUP(A110,'LP Purolator 04-2023'!$B$8:$S$987,4,0),"")</f>
        <v/>
      </c>
      <c r="L110" s="67" t="str">
        <f t="shared" si="8"/>
        <v/>
      </c>
      <c r="M110" s="68" t="str">
        <f t="shared" si="9"/>
        <v/>
      </c>
    </row>
    <row r="111" spans="1:13">
      <c r="A111" s="23"/>
      <c r="B111" s="23"/>
      <c r="C111" s="65" t="str">
        <f>IFERROR(IF(VLOOKUP(A111,'LP Purolator 04-2023'!$B$8:$H$987,7,0)="",PEDIDOS!B111,VLOOKUP(PEDIDOS!A111,'LP Purolator 04-2023'!$B$8:$H$987,7,0)),"")</f>
        <v/>
      </c>
      <c r="D111" s="62" t="str">
        <f t="shared" si="5"/>
        <v/>
      </c>
      <c r="E111" s="63" t="str">
        <f t="shared" si="6"/>
        <v/>
      </c>
      <c r="F111" s="63" t="e">
        <f t="shared" si="7"/>
        <v>#VALUE!</v>
      </c>
      <c r="G111" s="69">
        <v>94</v>
      </c>
      <c r="H111" s="66" t="str">
        <f>IFERROR(VLOOKUP(A111,'LP Purolator 04-2023'!$B$8:$H$987,1,0),"Verificar Producto")</f>
        <v>Verificar Producto</v>
      </c>
      <c r="I111" s="66" t="str">
        <f>IFERROR(VLOOKUP(A111,'LP Purolator 04-2023'!$B$8:$S$987,3,0),"")</f>
        <v/>
      </c>
      <c r="J111" s="66" t="str">
        <f>IFERROR(VLOOKUP(A111,'LP Purolator 04-2023'!$B$8:$S$987,5,0),"")</f>
        <v/>
      </c>
      <c r="K111" s="67" t="str">
        <f>IFERROR(VLOOKUP(A111,'LP Purolator 04-2023'!$B$8:$S$987,4,0),"")</f>
        <v/>
      </c>
      <c r="L111" s="67" t="str">
        <f t="shared" si="8"/>
        <v/>
      </c>
      <c r="M111" s="68" t="str">
        <f t="shared" si="9"/>
        <v/>
      </c>
    </row>
    <row r="112" spans="1:13">
      <c r="A112" s="23"/>
      <c r="B112" s="23"/>
      <c r="C112" s="65" t="str">
        <f>IFERROR(IF(VLOOKUP(A112,'LP Purolator 04-2023'!$B$8:$H$987,7,0)="",PEDIDOS!B112,VLOOKUP(PEDIDOS!A112,'LP Purolator 04-2023'!$B$8:$H$987,7,0)),"")</f>
        <v/>
      </c>
      <c r="D112" s="62" t="str">
        <f t="shared" si="5"/>
        <v/>
      </c>
      <c r="E112" s="63" t="str">
        <f t="shared" si="6"/>
        <v/>
      </c>
      <c r="F112" s="63" t="e">
        <f t="shared" si="7"/>
        <v>#VALUE!</v>
      </c>
      <c r="G112" s="69">
        <v>95</v>
      </c>
      <c r="H112" s="66" t="str">
        <f>IFERROR(VLOOKUP(A112,'LP Purolator 04-2023'!$B$8:$H$987,1,0),"Verificar Producto")</f>
        <v>Verificar Producto</v>
      </c>
      <c r="I112" s="66" t="str">
        <f>IFERROR(VLOOKUP(A112,'LP Purolator 04-2023'!$B$8:$S$987,3,0),"")</f>
        <v/>
      </c>
      <c r="J112" s="66" t="str">
        <f>IFERROR(VLOOKUP(A112,'LP Purolator 04-2023'!$B$8:$S$987,5,0),"")</f>
        <v/>
      </c>
      <c r="K112" s="67" t="str">
        <f>IFERROR(VLOOKUP(A112,'LP Purolator 04-2023'!$B$8:$S$987,4,0),"")</f>
        <v/>
      </c>
      <c r="L112" s="67" t="str">
        <f t="shared" si="8"/>
        <v/>
      </c>
      <c r="M112" s="68" t="str">
        <f t="shared" si="9"/>
        <v/>
      </c>
    </row>
    <row r="113" spans="1:13">
      <c r="A113" s="23"/>
      <c r="B113" s="23"/>
      <c r="C113" s="65" t="str">
        <f>IFERROR(IF(VLOOKUP(A113,'LP Purolator 04-2023'!$B$8:$H$987,7,0)="",PEDIDOS!B113,VLOOKUP(PEDIDOS!A113,'LP Purolator 04-2023'!$B$8:$H$987,7,0)),"")</f>
        <v/>
      </c>
      <c r="D113" s="62" t="str">
        <f t="shared" si="5"/>
        <v/>
      </c>
      <c r="E113" s="63" t="str">
        <f t="shared" si="6"/>
        <v/>
      </c>
      <c r="F113" s="63" t="e">
        <f t="shared" si="7"/>
        <v>#VALUE!</v>
      </c>
      <c r="G113" s="69">
        <v>96</v>
      </c>
      <c r="H113" s="66" t="str">
        <f>IFERROR(VLOOKUP(A113,'LP Purolator 04-2023'!$B$8:$H$987,1,0),"Verificar Producto")</f>
        <v>Verificar Producto</v>
      </c>
      <c r="I113" s="66" t="str">
        <f>IFERROR(VLOOKUP(A113,'LP Purolator 04-2023'!$B$8:$S$987,3,0),"")</f>
        <v/>
      </c>
      <c r="J113" s="66" t="str">
        <f>IFERROR(VLOOKUP(A113,'LP Purolator 04-2023'!$B$8:$S$987,5,0),"")</f>
        <v/>
      </c>
      <c r="K113" s="67" t="str">
        <f>IFERROR(VLOOKUP(A113,'LP Purolator 04-2023'!$B$8:$S$987,4,0),"")</f>
        <v/>
      </c>
      <c r="L113" s="67" t="str">
        <f t="shared" si="8"/>
        <v/>
      </c>
      <c r="M113" s="68" t="str">
        <f t="shared" si="9"/>
        <v/>
      </c>
    </row>
    <row r="114" spans="1:13">
      <c r="A114" s="23"/>
      <c r="B114" s="23"/>
      <c r="C114" s="65" t="str">
        <f>IFERROR(IF(VLOOKUP(A114,'LP Purolator 04-2023'!$B$8:$H$987,7,0)="",PEDIDOS!B114,VLOOKUP(PEDIDOS!A114,'LP Purolator 04-2023'!$B$8:$H$987,7,0)),"")</f>
        <v/>
      </c>
      <c r="D114" s="62" t="str">
        <f t="shared" si="5"/>
        <v/>
      </c>
      <c r="E114" s="63" t="str">
        <f t="shared" si="6"/>
        <v/>
      </c>
      <c r="F114" s="63" t="e">
        <f t="shared" si="7"/>
        <v>#VALUE!</v>
      </c>
      <c r="G114" s="69">
        <v>97</v>
      </c>
      <c r="H114" s="66" t="str">
        <f>IFERROR(VLOOKUP(A114,'LP Purolator 04-2023'!$B$8:$H$987,1,0),"Verificar Producto")</f>
        <v>Verificar Producto</v>
      </c>
      <c r="I114" s="66" t="str">
        <f>IFERROR(VLOOKUP(A114,'LP Purolator 04-2023'!$B$8:$S$987,3,0),"")</f>
        <v/>
      </c>
      <c r="J114" s="66" t="str">
        <f>IFERROR(VLOOKUP(A114,'LP Purolator 04-2023'!$B$8:$S$987,5,0),"")</f>
        <v/>
      </c>
      <c r="K114" s="67" t="str">
        <f>IFERROR(VLOOKUP(A114,'LP Purolator 04-2023'!$B$8:$S$987,4,0),"")</f>
        <v/>
      </c>
      <c r="L114" s="67" t="str">
        <f t="shared" si="8"/>
        <v/>
      </c>
      <c r="M114" s="68" t="str">
        <f t="shared" si="9"/>
        <v/>
      </c>
    </row>
    <row r="115" spans="1:13">
      <c r="A115" s="23"/>
      <c r="B115" s="23"/>
      <c r="C115" s="65" t="str">
        <f>IFERROR(IF(VLOOKUP(A115,'LP Purolator 04-2023'!$B$8:$H$987,7,0)="",PEDIDOS!B115,VLOOKUP(PEDIDOS!A115,'LP Purolator 04-2023'!$B$8:$H$987,7,0)),"")</f>
        <v/>
      </c>
      <c r="D115" s="62" t="str">
        <f t="shared" si="5"/>
        <v/>
      </c>
      <c r="E115" s="63" t="str">
        <f t="shared" si="6"/>
        <v/>
      </c>
      <c r="F115" s="63" t="e">
        <f t="shared" si="7"/>
        <v>#VALUE!</v>
      </c>
      <c r="G115" s="69">
        <v>98</v>
      </c>
      <c r="H115" s="66" t="str">
        <f>IFERROR(VLOOKUP(A115,'LP Purolator 04-2023'!$B$8:$H$987,1,0),"Verificar Producto")</f>
        <v>Verificar Producto</v>
      </c>
      <c r="I115" s="66" t="str">
        <f>IFERROR(VLOOKUP(A115,'LP Purolator 04-2023'!$B$8:$S$987,3,0),"")</f>
        <v/>
      </c>
      <c r="J115" s="66" t="str">
        <f>IFERROR(VLOOKUP(A115,'LP Purolator 04-2023'!$B$8:$S$987,5,0),"")</f>
        <v/>
      </c>
      <c r="K115" s="67" t="str">
        <f>IFERROR(VLOOKUP(A115,'LP Purolator 04-2023'!$B$8:$S$987,4,0),"")</f>
        <v/>
      </c>
      <c r="L115" s="67" t="str">
        <f t="shared" si="8"/>
        <v/>
      </c>
      <c r="M115" s="68" t="str">
        <f t="shared" si="9"/>
        <v/>
      </c>
    </row>
    <row r="116" spans="1:13">
      <c r="A116" s="23"/>
      <c r="B116" s="23"/>
      <c r="C116" s="65" t="str">
        <f>IFERROR(IF(VLOOKUP(A116,'LP Purolator 04-2023'!$B$8:$H$987,7,0)="",PEDIDOS!B116,VLOOKUP(PEDIDOS!A116,'LP Purolator 04-2023'!$B$8:$H$987,7,0)),"")</f>
        <v/>
      </c>
      <c r="D116" s="62" t="str">
        <f t="shared" si="5"/>
        <v/>
      </c>
      <c r="E116" s="63" t="str">
        <f t="shared" si="6"/>
        <v/>
      </c>
      <c r="F116" s="63" t="e">
        <f t="shared" si="7"/>
        <v>#VALUE!</v>
      </c>
      <c r="G116" s="69">
        <v>99</v>
      </c>
      <c r="H116" s="66" t="str">
        <f>IFERROR(VLOOKUP(A116,'LP Purolator 04-2023'!$B$8:$H$987,1,0),"Verificar Producto")</f>
        <v>Verificar Producto</v>
      </c>
      <c r="I116" s="66" t="str">
        <f>IFERROR(VLOOKUP(A116,'LP Purolator 04-2023'!$B$8:$S$987,3,0),"")</f>
        <v/>
      </c>
      <c r="J116" s="66" t="str">
        <f>IFERROR(VLOOKUP(A116,'LP Purolator 04-2023'!$B$8:$S$987,5,0),"")</f>
        <v/>
      </c>
      <c r="K116" s="67" t="str">
        <f>IFERROR(VLOOKUP(A116,'LP Purolator 04-2023'!$B$8:$S$987,4,0),"")</f>
        <v/>
      </c>
      <c r="L116" s="67" t="str">
        <f t="shared" si="8"/>
        <v/>
      </c>
      <c r="M116" s="68" t="str">
        <f t="shared" si="9"/>
        <v/>
      </c>
    </row>
    <row r="117" spans="1:13">
      <c r="A117" s="23"/>
      <c r="B117" s="23"/>
      <c r="C117" s="65" t="str">
        <f>IFERROR(IF(VLOOKUP(A117,'LP Purolator 04-2023'!$B$8:$H$987,7,0)="",PEDIDOS!B117,VLOOKUP(PEDIDOS!A117,'LP Purolator 04-2023'!$B$8:$H$987,7,0)),"")</f>
        <v/>
      </c>
      <c r="D117" s="62" t="str">
        <f t="shared" si="5"/>
        <v/>
      </c>
      <c r="E117" s="63" t="str">
        <f t="shared" si="6"/>
        <v/>
      </c>
      <c r="F117" s="63" t="e">
        <f t="shared" si="7"/>
        <v>#VALUE!</v>
      </c>
      <c r="G117" s="69">
        <v>100</v>
      </c>
      <c r="H117" s="66" t="str">
        <f>IFERROR(VLOOKUP(A117,'LP Purolator 04-2023'!$B$8:$H$987,1,0),"Verificar Producto")</f>
        <v>Verificar Producto</v>
      </c>
      <c r="I117" s="66" t="str">
        <f>IFERROR(VLOOKUP(A117,'LP Purolator 04-2023'!$B$8:$S$987,3,0),"")</f>
        <v/>
      </c>
      <c r="J117" s="66" t="str">
        <f>IFERROR(VLOOKUP(A117,'LP Purolator 04-2023'!$B$8:$S$987,5,0),"")</f>
        <v/>
      </c>
      <c r="K117" s="67" t="str">
        <f>IFERROR(VLOOKUP(A117,'LP Purolator 04-2023'!$B$8:$S$987,4,0),"")</f>
        <v/>
      </c>
      <c r="L117" s="67" t="str">
        <f t="shared" si="8"/>
        <v/>
      </c>
      <c r="M117" s="68" t="str">
        <f t="shared" si="9"/>
        <v/>
      </c>
    </row>
    <row r="119" spans="1:13">
      <c r="A119" s="70" t="s">
        <v>1685</v>
      </c>
      <c r="B119" s="80">
        <f>+SUBTOTAL(9,B18:B117)</f>
        <v>0</v>
      </c>
      <c r="C119" s="71"/>
      <c r="D119" s="71"/>
      <c r="E119" s="71"/>
      <c r="F119" s="71"/>
      <c r="G119" s="71"/>
      <c r="H119" s="71"/>
      <c r="I119" s="71"/>
      <c r="J119" s="71"/>
      <c r="K119" s="72"/>
      <c r="L119" s="72"/>
      <c r="M119" s="81">
        <f>+SUBTOTAL(9,M18:M117)</f>
        <v>0</v>
      </c>
    </row>
    <row r="120" spans="1:13">
      <c r="A120" s="41"/>
      <c r="B120" s="42"/>
      <c r="C120" s="43"/>
      <c r="D120" s="43"/>
      <c r="E120" s="43"/>
      <c r="F120" s="43"/>
      <c r="G120" s="43"/>
      <c r="H120" s="43"/>
      <c r="I120" s="73">
        <v>300</v>
      </c>
      <c r="J120" s="44"/>
      <c r="K120" s="51"/>
      <c r="L120" s="74" t="s">
        <v>1686</v>
      </c>
      <c r="M120" s="75">
        <f>+IF(M119&lt;20000,I120,"0")</f>
        <v>300</v>
      </c>
    </row>
    <row r="121" spans="1:13">
      <c r="A121" s="41"/>
      <c r="B121" s="42"/>
      <c r="C121" s="43"/>
      <c r="D121" s="43"/>
      <c r="E121" s="43"/>
      <c r="F121" s="43"/>
      <c r="G121" s="43"/>
      <c r="H121" s="43"/>
      <c r="I121" s="43"/>
      <c r="J121" s="44"/>
      <c r="K121" s="51"/>
      <c r="L121" s="76" t="s">
        <v>1687</v>
      </c>
      <c r="M121" s="77">
        <f>(M119+M120)*0.16</f>
        <v>48</v>
      </c>
    </row>
    <row r="122" spans="1:13">
      <c r="A122" s="41"/>
      <c r="B122" s="42"/>
      <c r="C122" s="43"/>
      <c r="D122" s="43"/>
      <c r="E122" s="43"/>
      <c r="F122" s="43"/>
      <c r="G122" s="43"/>
      <c r="H122" s="43"/>
      <c r="I122" s="43"/>
      <c r="J122" s="44"/>
      <c r="K122" s="51"/>
      <c r="L122" s="78" t="s">
        <v>1688</v>
      </c>
      <c r="M122" s="79">
        <f>+SUM(M121+M120+M119)</f>
        <v>348</v>
      </c>
    </row>
    <row r="123" spans="1:13">
      <c r="A123" s="41"/>
      <c r="B123" s="42"/>
      <c r="C123" s="43"/>
      <c r="D123" s="43"/>
      <c r="E123" s="43"/>
      <c r="F123" s="43"/>
      <c r="G123" s="43"/>
      <c r="H123" s="43"/>
      <c r="I123" s="43"/>
      <c r="J123" s="44"/>
      <c r="K123" s="51"/>
      <c r="L123" s="51"/>
      <c r="M123" s="58"/>
    </row>
  </sheetData>
  <autoFilter ref="A17:M17">
    <filterColumn colId="3" showButton="0"/>
    <filterColumn colId="4" showButton="0"/>
  </autoFilter>
  <mergeCells count="8">
    <mergeCell ref="K16:L16"/>
    <mergeCell ref="B14:C14"/>
    <mergeCell ref="E14:G14"/>
    <mergeCell ref="D6:G6"/>
    <mergeCell ref="K6:K8"/>
    <mergeCell ref="B9:G9"/>
    <mergeCell ref="B10:G10"/>
    <mergeCell ref="B13:G13"/>
  </mergeCells>
  <conditionalFormatting sqref="B1:B4">
    <cfRule type="duplicateValues" dxfId="42" priority="15"/>
    <cfRule type="duplicateValues" dxfId="41" priority="16"/>
  </conditionalFormatting>
  <conditionalFormatting sqref="B1:B4">
    <cfRule type="duplicateValues" dxfId="40" priority="17"/>
  </conditionalFormatting>
  <conditionalFormatting sqref="C1:C4">
    <cfRule type="duplicateValues" dxfId="39" priority="18"/>
  </conditionalFormatting>
  <conditionalFormatting sqref="C1:C4">
    <cfRule type="duplicateValues" dxfId="38" priority="19"/>
  </conditionalFormatting>
  <conditionalFormatting sqref="B1:B4">
    <cfRule type="duplicateValues" dxfId="37" priority="20"/>
  </conditionalFormatting>
  <conditionalFormatting sqref="C1:C4">
    <cfRule type="duplicateValues" dxfId="36" priority="21"/>
  </conditionalFormatting>
  <conditionalFormatting sqref="B1:B4">
    <cfRule type="duplicateValues" dxfId="35" priority="22"/>
  </conditionalFormatting>
  <conditionalFormatting sqref="D1:D4">
    <cfRule type="duplicateValues" dxfId="34" priority="23"/>
  </conditionalFormatting>
  <conditionalFormatting sqref="D18:D117">
    <cfRule type="cellIs" dxfId="33" priority="1" operator="equal">
      <formula>"OK"</formula>
    </cfRule>
    <cfRule type="cellIs" dxfId="32" priority="2" operator="equal">
      <formula>"Verificar"</formula>
    </cfRule>
  </conditionalFormatting>
  <hyperlinks>
    <hyperlink ref="I4" r:id="rId1"/>
  </hyperlinks>
  <pageMargins left="0.7" right="0.7" top="0.75" bottom="0.75" header="0.3" footer="0.3"/>
  <pageSetup orientation="portrait" r:id="rId2"/>
  <customProperties>
    <customPr name="_pios_id" r:id="rId3"/>
  </customPropertie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123"/>
  <sheetViews>
    <sheetView zoomScale="80" zoomScaleNormal="80" workbookViewId="0">
      <pane xSplit="1" ySplit="17" topLeftCell="B18" activePane="bottomRight" state="frozen"/>
      <selection pane="topRight" activeCell="B1" sqref="B1"/>
      <selection pane="bottomLeft" activeCell="A18" sqref="A18"/>
      <selection pane="bottomRight" activeCell="K9" sqref="K9"/>
    </sheetView>
  </sheetViews>
  <sheetFormatPr baseColWidth="10" defaultColWidth="11.453125" defaultRowHeight="14.5"/>
  <cols>
    <col min="1" max="1" width="22.453125" style="18" customWidth="1"/>
    <col min="2" max="2" width="11.453125" style="18"/>
    <col min="3" max="3" width="18" style="18" customWidth="1"/>
    <col min="4" max="4" width="20.08984375" style="18" bestFit="1" customWidth="1"/>
    <col min="5" max="6" width="8.36328125" style="18" hidden="1" customWidth="1"/>
    <col min="7" max="7" width="11.453125" style="18"/>
    <col min="8" max="8" width="33.90625" style="18" bestFit="1" customWidth="1"/>
    <col min="9" max="9" width="15.36328125" style="18" customWidth="1"/>
    <col min="10" max="10" width="14.90625" style="18" customWidth="1"/>
    <col min="11" max="11" width="15.453125" style="18" customWidth="1"/>
    <col min="12" max="12" width="20.36328125" style="18" bestFit="1" customWidth="1"/>
    <col min="13" max="13" width="20.08984375" style="18" customWidth="1"/>
    <col min="14" max="16384" width="11.453125" style="18"/>
  </cols>
  <sheetData>
    <row r="1" spans="1:13">
      <c r="A1" s="32"/>
      <c r="B1" s="1"/>
      <c r="C1" s="2"/>
      <c r="D1" s="3"/>
      <c r="E1" s="4"/>
      <c r="F1" s="5"/>
      <c r="G1" s="5"/>
      <c r="H1" s="6"/>
      <c r="I1" s="7"/>
      <c r="J1" s="8"/>
      <c r="K1" s="8"/>
      <c r="L1" s="5"/>
      <c r="M1" s="5"/>
    </row>
    <row r="2" spans="1:13">
      <c r="A2" s="19"/>
      <c r="B2" s="1" t="s">
        <v>2</v>
      </c>
      <c r="C2" s="2"/>
      <c r="D2" s="3"/>
      <c r="E2" s="4"/>
      <c r="F2" s="9"/>
      <c r="G2" s="9"/>
      <c r="H2" s="10"/>
      <c r="I2" s="11" t="str">
        <f>+'LP Purolator 04-2023'!J2</f>
        <v>Lista efectiva a partir del 17.04.2023</v>
      </c>
      <c r="J2" s="12"/>
      <c r="K2" s="9"/>
      <c r="L2" s="5"/>
      <c r="M2" s="5"/>
    </row>
    <row r="3" spans="1:13">
      <c r="A3" s="19"/>
      <c r="B3" s="1" t="s">
        <v>1865</v>
      </c>
      <c r="C3" s="2"/>
      <c r="D3" s="3"/>
      <c r="E3" s="13"/>
      <c r="F3" s="8"/>
      <c r="G3" s="8"/>
      <c r="H3" s="14"/>
      <c r="I3" s="11" t="str">
        <f>+'LP Purolator 04-2023'!J3</f>
        <v>Precios en Pesos MXN</v>
      </c>
      <c r="J3" s="12"/>
      <c r="K3" s="8"/>
      <c r="L3" s="8"/>
      <c r="M3" s="8"/>
    </row>
    <row r="4" spans="1:13">
      <c r="A4" s="20"/>
      <c r="B4" s="1"/>
      <c r="C4" s="15"/>
      <c r="D4" s="3"/>
      <c r="E4" s="13"/>
      <c r="F4" s="8"/>
      <c r="G4" s="8"/>
      <c r="H4" s="14"/>
      <c r="I4" s="17" t="s">
        <v>1</v>
      </c>
      <c r="J4" s="16"/>
      <c r="K4" s="16"/>
      <c r="L4" s="8"/>
      <c r="M4" s="8"/>
    </row>
    <row r="6" spans="1:13">
      <c r="A6" s="33" t="s">
        <v>1659</v>
      </c>
      <c r="B6" s="34"/>
      <c r="C6" s="35" t="s">
        <v>1660</v>
      </c>
      <c r="D6" s="156" t="s">
        <v>1661</v>
      </c>
      <c r="E6" s="156"/>
      <c r="F6" s="156"/>
      <c r="G6" s="156"/>
      <c r="H6" s="36"/>
      <c r="I6" s="36"/>
      <c r="J6" s="37"/>
      <c r="K6" s="157" t="s">
        <v>1671</v>
      </c>
    </row>
    <row r="7" spans="1:13">
      <c r="A7" s="38"/>
      <c r="B7" s="39"/>
      <c r="C7" s="38"/>
      <c r="D7" s="38"/>
      <c r="E7" s="38"/>
      <c r="F7" s="38"/>
      <c r="G7" s="38"/>
      <c r="H7" s="38"/>
      <c r="I7" s="38"/>
      <c r="J7" s="40"/>
      <c r="K7" s="157"/>
    </row>
    <row r="8" spans="1:13">
      <c r="A8" s="41"/>
      <c r="B8" s="42"/>
      <c r="C8" s="43"/>
      <c r="D8" s="43"/>
      <c r="E8" s="43"/>
      <c r="F8" s="43"/>
      <c r="G8" s="43"/>
      <c r="H8" s="43"/>
      <c r="I8" s="43"/>
      <c r="J8" s="44"/>
      <c r="K8" s="157"/>
    </row>
    <row r="9" spans="1:13">
      <c r="A9" s="55" t="s">
        <v>1662</v>
      </c>
      <c r="B9" s="153"/>
      <c r="C9" s="155"/>
      <c r="D9" s="155"/>
      <c r="E9" s="155"/>
      <c r="F9" s="155"/>
      <c r="G9" s="154"/>
      <c r="H9" s="56" t="s">
        <v>1663</v>
      </c>
      <c r="I9" s="45"/>
      <c r="J9" s="44"/>
      <c r="K9" s="46"/>
    </row>
    <row r="10" spans="1:13">
      <c r="A10" s="56" t="s">
        <v>1664</v>
      </c>
      <c r="B10" s="153"/>
      <c r="C10" s="155"/>
      <c r="D10" s="155"/>
      <c r="E10" s="155"/>
      <c r="F10" s="155"/>
      <c r="G10" s="154"/>
      <c r="H10" s="56" t="s">
        <v>1665</v>
      </c>
      <c r="I10" s="45"/>
      <c r="J10" s="44"/>
      <c r="K10" s="47"/>
    </row>
    <row r="11" spans="1:13">
      <c r="A11" s="56" t="s">
        <v>1666</v>
      </c>
      <c r="B11" s="105"/>
      <c r="C11" s="107"/>
      <c r="D11" s="107"/>
      <c r="E11" s="107"/>
      <c r="F11" s="107"/>
      <c r="G11" s="106"/>
      <c r="H11" s="54"/>
      <c r="I11" s="43"/>
      <c r="J11" s="44"/>
      <c r="K11" s="51"/>
    </row>
    <row r="12" spans="1:13">
      <c r="A12" s="56" t="s">
        <v>1667</v>
      </c>
      <c r="B12" s="105"/>
      <c r="C12" s="107"/>
      <c r="D12" s="107"/>
      <c r="E12" s="107"/>
      <c r="F12" s="107"/>
      <c r="G12" s="106"/>
      <c r="H12" s="56" t="s">
        <v>1863</v>
      </c>
      <c r="I12" s="52"/>
      <c r="J12" s="53"/>
      <c r="K12" s="51"/>
    </row>
    <row r="13" spans="1:13">
      <c r="A13" s="56" t="s">
        <v>1668</v>
      </c>
      <c r="B13" s="153"/>
      <c r="C13" s="155"/>
      <c r="D13" s="155"/>
      <c r="E13" s="155"/>
      <c r="F13" s="155"/>
      <c r="G13" s="154"/>
      <c r="H13" s="51"/>
      <c r="I13" s="51"/>
      <c r="J13" s="53"/>
      <c r="K13" s="51"/>
    </row>
    <row r="14" spans="1:13">
      <c r="A14" s="56" t="s">
        <v>1669</v>
      </c>
      <c r="B14" s="153"/>
      <c r="C14" s="154"/>
      <c r="D14" s="57" t="s">
        <v>1670</v>
      </c>
      <c r="E14" s="153"/>
      <c r="F14" s="155"/>
      <c r="G14" s="154"/>
      <c r="H14" s="51"/>
      <c r="I14" s="51"/>
      <c r="J14" s="53"/>
      <c r="K14" s="51"/>
    </row>
    <row r="16" spans="1:13">
      <c r="A16" s="57" t="s">
        <v>1672</v>
      </c>
      <c r="B16" s="59"/>
      <c r="C16" s="57" t="s">
        <v>1673</v>
      </c>
      <c r="D16" s="60"/>
      <c r="E16" s="61"/>
      <c r="F16" s="61"/>
      <c r="G16" s="60"/>
      <c r="K16" s="152" t="s">
        <v>1674</v>
      </c>
      <c r="L16" s="152"/>
    </row>
    <row r="17" spans="1:13" ht="34.5" customHeight="1">
      <c r="A17" s="64" t="s">
        <v>1675</v>
      </c>
      <c r="B17" s="64" t="s">
        <v>1676</v>
      </c>
      <c r="C17" s="64" t="s">
        <v>1677</v>
      </c>
      <c r="D17" s="90" t="s">
        <v>1678</v>
      </c>
      <c r="E17" s="91"/>
      <c r="F17" s="92"/>
      <c r="G17" s="64" t="s">
        <v>1679</v>
      </c>
      <c r="H17" s="64" t="s">
        <v>1680</v>
      </c>
      <c r="I17" s="64" t="s">
        <v>1864</v>
      </c>
      <c r="J17" s="64" t="s">
        <v>1681</v>
      </c>
      <c r="K17" s="64" t="s">
        <v>1682</v>
      </c>
      <c r="L17" s="64" t="s">
        <v>1683</v>
      </c>
      <c r="M17" s="64" t="s">
        <v>1684</v>
      </c>
    </row>
    <row r="18" spans="1:13">
      <c r="A18" s="85"/>
      <c r="B18" s="23"/>
      <c r="C18" s="65" t="str">
        <f>IFERROR(IF(VLOOKUP(A18,'LP Purolator 04-2023'!$B$8:$H$987,7,0)="",B18,VLOOKUP(A18,'LP Purolator 04-2023'!$B$8:$H$987,7,0)),"")</f>
        <v/>
      </c>
      <c r="D18" s="62" t="str">
        <f>IFERROR(IF(F18&lt;&gt;0,"Verificar","OK"),"")</f>
        <v/>
      </c>
      <c r="E18" s="63" t="str">
        <f>IF(ISNUMBER(B18),B18/C18,"")</f>
        <v/>
      </c>
      <c r="F18" s="63" t="e">
        <f>+E18-(INT(E18))</f>
        <v>#VALUE!</v>
      </c>
      <c r="G18" s="69">
        <v>1</v>
      </c>
      <c r="H18" s="66" t="str">
        <f>IFERROR(VLOOKUP(A18,'LP Purolator 04-2023'!$B$8:$H$987,1,0),"Verificar Producto")</f>
        <v>Verificar Producto</v>
      </c>
      <c r="I18" s="66" t="str">
        <f>IFERROR(VLOOKUP(A18,'LP Purolator 04-2023'!$B$8:$S$987,3,0),"")</f>
        <v/>
      </c>
      <c r="J18" s="66" t="str">
        <f>IFERROR(VLOOKUP(A18,'LP Purolator 04-2023'!$B$8:$S$987,5,0),"")</f>
        <v/>
      </c>
      <c r="K18" s="67" t="str">
        <f>IFERROR(VLOOKUP(A18,'LP Purolator 04-2023'!$B$8:$S$987,4,0),"")</f>
        <v/>
      </c>
      <c r="L18" s="67" t="str">
        <f>+IFERROR(ROUND(K18*(1-$K$9)*(1-$K$10),2),"")</f>
        <v/>
      </c>
      <c r="M18" s="68" t="str">
        <f>IFERROR(ROUND(L18*B18,2),"")</f>
        <v/>
      </c>
    </row>
    <row r="19" spans="1:13">
      <c r="A19" s="85"/>
      <c r="B19" s="23"/>
      <c r="C19" s="65" t="str">
        <f>IFERROR(IF(VLOOKUP(A19,'LP Purolator 04-2023'!$B$8:$H$987,7,0)="",B19,VLOOKUP(A19,'LP Purolator 04-2023'!$B$8:$H$987,7,0)),"")</f>
        <v/>
      </c>
      <c r="D19" s="62" t="str">
        <f t="shared" ref="D19:D82" si="0">IFERROR(IF(F19&lt;&gt;0,"Verificar","OK"),"")</f>
        <v/>
      </c>
      <c r="E19" s="63" t="str">
        <f t="shared" ref="E19:E82" si="1">IF(ISNUMBER(B19),B19/C19,"")</f>
        <v/>
      </c>
      <c r="F19" s="63" t="e">
        <f t="shared" ref="F19:F82" si="2">+E19-(INT(E19))</f>
        <v>#VALUE!</v>
      </c>
      <c r="G19" s="69">
        <v>2</v>
      </c>
      <c r="H19" s="66" t="str">
        <f>IFERROR(VLOOKUP(A19,'LP Purolator 04-2023'!$B$8:$H$987,1,0),"Verificar Producto")</f>
        <v>Verificar Producto</v>
      </c>
      <c r="I19" s="66" t="str">
        <f>IFERROR(VLOOKUP(A19,'LP Purolator 04-2023'!$B$8:$S$987,3,0),"")</f>
        <v/>
      </c>
      <c r="J19" s="66" t="str">
        <f>IFERROR(VLOOKUP(A19,'LP Purolator 04-2023'!$B$8:$S$987,5,0),"")</f>
        <v/>
      </c>
      <c r="K19" s="67" t="str">
        <f>IFERROR(VLOOKUP(A19,'LP Purolator 04-2023'!$B$8:$S$987,4,0),"")</f>
        <v/>
      </c>
      <c r="L19" s="67" t="str">
        <f t="shared" ref="L19:L82" si="3">+IFERROR(ROUND(K19*(1-$K$9)*(1-$K$10),2),"")</f>
        <v/>
      </c>
      <c r="M19" s="68" t="str">
        <f t="shared" ref="M19:M82" si="4">IFERROR(ROUND(L19*B19,2),"")</f>
        <v/>
      </c>
    </row>
    <row r="20" spans="1:13">
      <c r="A20" s="85"/>
      <c r="B20" s="23"/>
      <c r="C20" s="65" t="str">
        <f>IFERROR(IF(VLOOKUP(A20,'LP Purolator 04-2023'!$B$8:$H$987,7,0)="",B20,VLOOKUP(A20,'LP Purolator 04-2023'!$B$8:$H$987,7,0)),"")</f>
        <v/>
      </c>
      <c r="D20" s="62" t="str">
        <f t="shared" si="0"/>
        <v/>
      </c>
      <c r="E20" s="63" t="str">
        <f t="shared" si="1"/>
        <v/>
      </c>
      <c r="F20" s="63" t="e">
        <f t="shared" si="2"/>
        <v>#VALUE!</v>
      </c>
      <c r="G20" s="69">
        <v>3</v>
      </c>
      <c r="H20" s="66" t="str">
        <f>IFERROR(VLOOKUP(A20,'LP Purolator 04-2023'!$B$8:$H$987,1,0),"Verificar Producto")</f>
        <v>Verificar Producto</v>
      </c>
      <c r="I20" s="66" t="str">
        <f>IFERROR(VLOOKUP(A20,'LP Purolator 04-2023'!$B$8:$S$987,3,0),"")</f>
        <v/>
      </c>
      <c r="J20" s="66" t="str">
        <f>IFERROR(VLOOKUP(A20,'LP Purolator 04-2023'!$B$8:$S$987,5,0),"")</f>
        <v/>
      </c>
      <c r="K20" s="67" t="str">
        <f>IFERROR(VLOOKUP(A20,'LP Purolator 04-2023'!$B$8:$S$987,4,0),"")</f>
        <v/>
      </c>
      <c r="L20" s="67" t="str">
        <f t="shared" si="3"/>
        <v/>
      </c>
      <c r="M20" s="68" t="str">
        <f t="shared" si="4"/>
        <v/>
      </c>
    </row>
    <row r="21" spans="1:13">
      <c r="A21" s="85"/>
      <c r="B21" s="23"/>
      <c r="C21" s="65" t="str">
        <f>IFERROR(IF(VLOOKUP(A21,'LP Purolator 04-2023'!$B$8:$H$987,7,0)="",B21,VLOOKUP(A21,'LP Purolator 04-2023'!$B$8:$H$987,7,0)),"")</f>
        <v/>
      </c>
      <c r="D21" s="62" t="str">
        <f t="shared" si="0"/>
        <v/>
      </c>
      <c r="E21" s="63" t="str">
        <f t="shared" si="1"/>
        <v/>
      </c>
      <c r="F21" s="63" t="e">
        <f t="shared" si="2"/>
        <v>#VALUE!</v>
      </c>
      <c r="G21" s="69">
        <v>4</v>
      </c>
      <c r="H21" s="66" t="str">
        <f>IFERROR(VLOOKUP(A21,'LP Purolator 04-2023'!$B$8:$H$987,1,0),"Verificar Producto")</f>
        <v>Verificar Producto</v>
      </c>
      <c r="I21" s="66" t="str">
        <f>IFERROR(VLOOKUP(A21,'LP Purolator 04-2023'!$B$8:$S$987,3,0),"")</f>
        <v/>
      </c>
      <c r="J21" s="66" t="str">
        <f>IFERROR(VLOOKUP(A21,'LP Purolator 04-2023'!$B$8:$S$987,5,0),"")</f>
        <v/>
      </c>
      <c r="K21" s="67" t="str">
        <f>IFERROR(VLOOKUP(A21,'LP Purolator 04-2023'!$B$8:$S$987,4,0),"")</f>
        <v/>
      </c>
      <c r="L21" s="67" t="str">
        <f t="shared" si="3"/>
        <v/>
      </c>
      <c r="M21" s="68" t="str">
        <f t="shared" si="4"/>
        <v/>
      </c>
    </row>
    <row r="22" spans="1:13">
      <c r="A22" s="85"/>
      <c r="B22" s="23"/>
      <c r="C22" s="65" t="str">
        <f>IFERROR(IF(VLOOKUP(A22,'LP Purolator 04-2023'!$B$8:$H$987,7,0)="",B22,VLOOKUP(A22,'LP Purolator 04-2023'!$B$8:$H$987,7,0)),"")</f>
        <v/>
      </c>
      <c r="D22" s="62" t="str">
        <f t="shared" si="0"/>
        <v/>
      </c>
      <c r="E22" s="63" t="str">
        <f t="shared" si="1"/>
        <v/>
      </c>
      <c r="F22" s="63" t="e">
        <f t="shared" si="2"/>
        <v>#VALUE!</v>
      </c>
      <c r="G22" s="69">
        <v>5</v>
      </c>
      <c r="H22" s="66" t="str">
        <f>IFERROR(VLOOKUP(A22,'LP Purolator 04-2023'!$B$8:$H$987,1,0),"Verificar Producto")</f>
        <v>Verificar Producto</v>
      </c>
      <c r="I22" s="66" t="str">
        <f>IFERROR(VLOOKUP(A22,'LP Purolator 04-2023'!$B$8:$S$987,3,0),"")</f>
        <v/>
      </c>
      <c r="J22" s="66" t="str">
        <f>IFERROR(VLOOKUP(A22,'LP Purolator 04-2023'!$B$8:$S$987,5,0),"")</f>
        <v/>
      </c>
      <c r="K22" s="67" t="str">
        <f>IFERROR(VLOOKUP(A22,'LP Purolator 04-2023'!$B$8:$S$987,4,0),"")</f>
        <v/>
      </c>
      <c r="L22" s="67" t="str">
        <f t="shared" si="3"/>
        <v/>
      </c>
      <c r="M22" s="68" t="str">
        <f t="shared" si="4"/>
        <v/>
      </c>
    </row>
    <row r="23" spans="1:13">
      <c r="A23" s="85"/>
      <c r="B23" s="23"/>
      <c r="C23" s="65" t="str">
        <f>IFERROR(IF(VLOOKUP(A23,'LP Purolator 04-2023'!$B$8:$H$987,7,0)="",B23,VLOOKUP(A23,'LP Purolator 04-2023'!$B$8:$H$987,7,0)),"")</f>
        <v/>
      </c>
      <c r="D23" s="62" t="str">
        <f t="shared" si="0"/>
        <v/>
      </c>
      <c r="E23" s="63" t="str">
        <f t="shared" si="1"/>
        <v/>
      </c>
      <c r="F23" s="63" t="e">
        <f t="shared" si="2"/>
        <v>#VALUE!</v>
      </c>
      <c r="G23" s="69">
        <v>6</v>
      </c>
      <c r="H23" s="66" t="str">
        <f>IFERROR(VLOOKUP(A23,'LP Purolator 04-2023'!$B$8:$H$987,1,0),"Verificar Producto")</f>
        <v>Verificar Producto</v>
      </c>
      <c r="I23" s="66" t="str">
        <f>IFERROR(VLOOKUP(A23,'LP Purolator 04-2023'!$B$8:$S$987,3,0),"")</f>
        <v/>
      </c>
      <c r="J23" s="66" t="str">
        <f>IFERROR(VLOOKUP(A23,'LP Purolator 04-2023'!$B$8:$S$987,5,0),"")</f>
        <v/>
      </c>
      <c r="K23" s="67" t="str">
        <f>IFERROR(VLOOKUP(A23,'LP Purolator 04-2023'!$B$8:$S$987,4,0),"")</f>
        <v/>
      </c>
      <c r="L23" s="67" t="str">
        <f t="shared" si="3"/>
        <v/>
      </c>
      <c r="M23" s="68" t="str">
        <f t="shared" si="4"/>
        <v/>
      </c>
    </row>
    <row r="24" spans="1:13">
      <c r="A24" s="85"/>
      <c r="B24" s="23"/>
      <c r="C24" s="65" t="str">
        <f>IFERROR(IF(VLOOKUP(A24,'LP Purolator 04-2023'!$B$8:$H$987,7,0)="",B24,VLOOKUP(A24,'LP Purolator 04-2023'!$B$8:$H$987,7,0)),"")</f>
        <v/>
      </c>
      <c r="D24" s="62" t="str">
        <f t="shared" si="0"/>
        <v/>
      </c>
      <c r="E24" s="63" t="str">
        <f t="shared" si="1"/>
        <v/>
      </c>
      <c r="F24" s="63" t="e">
        <f t="shared" si="2"/>
        <v>#VALUE!</v>
      </c>
      <c r="G24" s="69">
        <v>7</v>
      </c>
      <c r="H24" s="66" t="str">
        <f>IFERROR(VLOOKUP(A24,'LP Purolator 04-2023'!$B$8:$H$987,1,0),"Verificar Producto")</f>
        <v>Verificar Producto</v>
      </c>
      <c r="I24" s="66" t="str">
        <f>IFERROR(VLOOKUP(A24,'LP Purolator 04-2023'!$B$8:$S$987,3,0),"")</f>
        <v/>
      </c>
      <c r="J24" s="66" t="str">
        <f>IFERROR(VLOOKUP(A24,'LP Purolator 04-2023'!$B$8:$S$987,5,0),"")</f>
        <v/>
      </c>
      <c r="K24" s="67" t="str">
        <f>IFERROR(VLOOKUP(A24,'LP Purolator 04-2023'!$B$8:$S$987,4,0),"")</f>
        <v/>
      </c>
      <c r="L24" s="67" t="str">
        <f t="shared" si="3"/>
        <v/>
      </c>
      <c r="M24" s="68" t="str">
        <f t="shared" si="4"/>
        <v/>
      </c>
    </row>
    <row r="25" spans="1:13">
      <c r="A25" s="85"/>
      <c r="B25" s="23"/>
      <c r="C25" s="65" t="str">
        <f>IFERROR(IF(VLOOKUP(A25,'LP Purolator 04-2023'!$B$8:$H$987,7,0)="",B25,VLOOKUP(A25,'LP Purolator 04-2023'!$B$8:$H$987,7,0)),"")</f>
        <v/>
      </c>
      <c r="D25" s="62" t="str">
        <f t="shared" si="0"/>
        <v/>
      </c>
      <c r="E25" s="63" t="str">
        <f t="shared" si="1"/>
        <v/>
      </c>
      <c r="F25" s="63" t="e">
        <f t="shared" si="2"/>
        <v>#VALUE!</v>
      </c>
      <c r="G25" s="69">
        <v>8</v>
      </c>
      <c r="H25" s="66" t="str">
        <f>IFERROR(VLOOKUP(A25,'LP Purolator 04-2023'!$B$8:$H$987,1,0),"Verificar Producto")</f>
        <v>Verificar Producto</v>
      </c>
      <c r="I25" s="66" t="str">
        <f>IFERROR(VLOOKUP(A25,'LP Purolator 04-2023'!$B$8:$S$987,3,0),"")</f>
        <v/>
      </c>
      <c r="J25" s="66" t="str">
        <f>IFERROR(VLOOKUP(A25,'LP Purolator 04-2023'!$B$8:$S$987,5,0),"")</f>
        <v/>
      </c>
      <c r="K25" s="67" t="str">
        <f>IFERROR(VLOOKUP(A25,'LP Purolator 04-2023'!$B$8:$S$987,4,0),"")</f>
        <v/>
      </c>
      <c r="L25" s="67" t="str">
        <f t="shared" si="3"/>
        <v/>
      </c>
      <c r="M25" s="68" t="str">
        <f t="shared" si="4"/>
        <v/>
      </c>
    </row>
    <row r="26" spans="1:13">
      <c r="A26" s="85"/>
      <c r="B26" s="23"/>
      <c r="C26" s="65" t="str">
        <f>IFERROR(IF(VLOOKUP(A26,'LP Purolator 04-2023'!$B$8:$H$987,7,0)="",B26,VLOOKUP(A26,'LP Purolator 04-2023'!$B$8:$H$987,7,0)),"")</f>
        <v/>
      </c>
      <c r="D26" s="62" t="str">
        <f t="shared" si="0"/>
        <v/>
      </c>
      <c r="E26" s="63" t="str">
        <f t="shared" si="1"/>
        <v/>
      </c>
      <c r="F26" s="63" t="e">
        <f t="shared" si="2"/>
        <v>#VALUE!</v>
      </c>
      <c r="G26" s="69">
        <v>9</v>
      </c>
      <c r="H26" s="66" t="str">
        <f>IFERROR(VLOOKUP(A26,'LP Purolator 04-2023'!$B$8:$H$987,1,0),"Verificar Producto")</f>
        <v>Verificar Producto</v>
      </c>
      <c r="I26" s="66" t="str">
        <f>IFERROR(VLOOKUP(A26,'LP Purolator 04-2023'!$B$8:$S$987,3,0),"")</f>
        <v/>
      </c>
      <c r="J26" s="66" t="str">
        <f>IFERROR(VLOOKUP(A26,'LP Purolator 04-2023'!$B$8:$S$987,5,0),"")</f>
        <v/>
      </c>
      <c r="K26" s="67" t="str">
        <f>IFERROR(VLOOKUP(A26,'LP Purolator 04-2023'!$B$8:$S$987,4,0),"")</f>
        <v/>
      </c>
      <c r="L26" s="67" t="str">
        <f t="shared" si="3"/>
        <v/>
      </c>
      <c r="M26" s="68" t="str">
        <f t="shared" si="4"/>
        <v/>
      </c>
    </row>
    <row r="27" spans="1:13">
      <c r="A27" s="85"/>
      <c r="B27" s="23"/>
      <c r="C27" s="65" t="str">
        <f>IFERROR(IF(VLOOKUP(A27,'LP Purolator 04-2023'!$B$8:$H$987,7,0)="",B27,VLOOKUP(A27,'LP Purolator 04-2023'!$B$8:$H$987,7,0)),"")</f>
        <v/>
      </c>
      <c r="D27" s="62" t="str">
        <f t="shared" si="0"/>
        <v/>
      </c>
      <c r="E27" s="63" t="str">
        <f t="shared" si="1"/>
        <v/>
      </c>
      <c r="F27" s="63" t="e">
        <f t="shared" si="2"/>
        <v>#VALUE!</v>
      </c>
      <c r="G27" s="69">
        <v>10</v>
      </c>
      <c r="H27" s="66" t="str">
        <f>IFERROR(VLOOKUP(A27,'LP Purolator 04-2023'!$B$8:$H$987,1,0),"Verificar Producto")</f>
        <v>Verificar Producto</v>
      </c>
      <c r="I27" s="66" t="str">
        <f>IFERROR(VLOOKUP(A27,'LP Purolator 04-2023'!$B$8:$S$987,3,0),"")</f>
        <v/>
      </c>
      <c r="J27" s="66" t="str">
        <f>IFERROR(VLOOKUP(A27,'LP Purolator 04-2023'!$B$8:$S$987,5,0),"")</f>
        <v/>
      </c>
      <c r="K27" s="67" t="str">
        <f>IFERROR(VLOOKUP(A27,'LP Purolator 04-2023'!$B$8:$S$987,4,0),"")</f>
        <v/>
      </c>
      <c r="L27" s="67" t="str">
        <f t="shared" si="3"/>
        <v/>
      </c>
      <c r="M27" s="68" t="str">
        <f t="shared" si="4"/>
        <v/>
      </c>
    </row>
    <row r="28" spans="1:13">
      <c r="A28" s="85"/>
      <c r="B28" s="23"/>
      <c r="C28" s="65" t="str">
        <f>IFERROR(IF(VLOOKUP(A28,'LP Purolator 04-2023'!$B$8:$H$987,7,0)="",B28,VLOOKUP(A28,'LP Purolator 04-2023'!$B$8:$H$987,7,0)),"")</f>
        <v/>
      </c>
      <c r="D28" s="62" t="str">
        <f t="shared" si="0"/>
        <v/>
      </c>
      <c r="E28" s="63" t="str">
        <f t="shared" si="1"/>
        <v/>
      </c>
      <c r="F28" s="63" t="e">
        <f t="shared" si="2"/>
        <v>#VALUE!</v>
      </c>
      <c r="G28" s="69">
        <v>11</v>
      </c>
      <c r="H28" s="66" t="str">
        <f>IFERROR(VLOOKUP(A28,'LP Purolator 04-2023'!$B$8:$H$987,1,0),"Verificar Producto")</f>
        <v>Verificar Producto</v>
      </c>
      <c r="I28" s="66" t="str">
        <f>IFERROR(VLOOKUP(A28,'LP Purolator 04-2023'!$B$8:$S$987,3,0),"")</f>
        <v/>
      </c>
      <c r="J28" s="66" t="str">
        <f>IFERROR(VLOOKUP(A28,'LP Purolator 04-2023'!$B$8:$S$987,5,0),"")</f>
        <v/>
      </c>
      <c r="K28" s="67" t="str">
        <f>IFERROR(VLOOKUP(A28,'LP Purolator 04-2023'!$B$8:$S$987,4,0),"")</f>
        <v/>
      </c>
      <c r="L28" s="67" t="str">
        <f t="shared" si="3"/>
        <v/>
      </c>
      <c r="M28" s="68" t="str">
        <f t="shared" si="4"/>
        <v/>
      </c>
    </row>
    <row r="29" spans="1:13">
      <c r="A29" s="85"/>
      <c r="B29" s="23"/>
      <c r="C29" s="65" t="str">
        <f>IFERROR(IF(VLOOKUP(A29,'LP Purolator 04-2023'!$B$8:$H$987,7,0)="",B29,VLOOKUP(A29,'LP Purolator 04-2023'!$B$8:$H$987,7,0)),"")</f>
        <v/>
      </c>
      <c r="D29" s="62" t="str">
        <f t="shared" si="0"/>
        <v/>
      </c>
      <c r="E29" s="63" t="str">
        <f t="shared" si="1"/>
        <v/>
      </c>
      <c r="F29" s="63" t="e">
        <f t="shared" si="2"/>
        <v>#VALUE!</v>
      </c>
      <c r="G29" s="69">
        <v>12</v>
      </c>
      <c r="H29" s="66" t="str">
        <f>IFERROR(VLOOKUP(A29,'LP Purolator 04-2023'!$B$8:$H$987,1,0),"Verificar Producto")</f>
        <v>Verificar Producto</v>
      </c>
      <c r="I29" s="66" t="str">
        <f>IFERROR(VLOOKUP(A29,'LP Purolator 04-2023'!$B$8:$S$987,3,0),"")</f>
        <v/>
      </c>
      <c r="J29" s="66" t="str">
        <f>IFERROR(VLOOKUP(A29,'LP Purolator 04-2023'!$B$8:$S$987,5,0),"")</f>
        <v/>
      </c>
      <c r="K29" s="67" t="str">
        <f>IFERROR(VLOOKUP(A29,'LP Purolator 04-2023'!$B$8:$S$987,4,0),"")</f>
        <v/>
      </c>
      <c r="L29" s="67" t="str">
        <f t="shared" si="3"/>
        <v/>
      </c>
      <c r="M29" s="68" t="str">
        <f t="shared" si="4"/>
        <v/>
      </c>
    </row>
    <row r="30" spans="1:13">
      <c r="A30" s="85"/>
      <c r="B30" s="23"/>
      <c r="C30" s="65" t="str">
        <f>IFERROR(IF(VLOOKUP(A30,'LP Purolator 04-2023'!$B$8:$H$987,7,0)="",B30,VLOOKUP(A30,'LP Purolator 04-2023'!$B$8:$H$987,7,0)),"")</f>
        <v/>
      </c>
      <c r="D30" s="62" t="str">
        <f t="shared" si="0"/>
        <v/>
      </c>
      <c r="E30" s="63" t="str">
        <f t="shared" si="1"/>
        <v/>
      </c>
      <c r="F30" s="63" t="e">
        <f t="shared" si="2"/>
        <v>#VALUE!</v>
      </c>
      <c r="G30" s="69">
        <v>13</v>
      </c>
      <c r="H30" s="66" t="str">
        <f>IFERROR(VLOOKUP(A30,'LP Purolator 04-2023'!$B$8:$H$987,1,0),"Verificar Producto")</f>
        <v>Verificar Producto</v>
      </c>
      <c r="I30" s="66" t="str">
        <f>IFERROR(VLOOKUP(A30,'LP Purolator 04-2023'!$B$8:$S$987,3,0),"")</f>
        <v/>
      </c>
      <c r="J30" s="66" t="str">
        <f>IFERROR(VLOOKUP(A30,'LP Purolator 04-2023'!$B$8:$S$987,5,0),"")</f>
        <v/>
      </c>
      <c r="K30" s="67" t="str">
        <f>IFERROR(VLOOKUP(A30,'LP Purolator 04-2023'!$B$8:$S$987,4,0),"")</f>
        <v/>
      </c>
      <c r="L30" s="67" t="str">
        <f t="shared" si="3"/>
        <v/>
      </c>
      <c r="M30" s="68" t="str">
        <f t="shared" si="4"/>
        <v/>
      </c>
    </row>
    <row r="31" spans="1:13">
      <c r="A31" s="85"/>
      <c r="B31" s="23"/>
      <c r="C31" s="65" t="str">
        <f>IFERROR(IF(VLOOKUP(A31,'LP Purolator 04-2023'!$B$8:$H$987,7,0)="",B31,VLOOKUP(A31,'LP Purolator 04-2023'!$B$8:$H$987,7,0)),"")</f>
        <v/>
      </c>
      <c r="D31" s="62" t="str">
        <f t="shared" si="0"/>
        <v/>
      </c>
      <c r="E31" s="63" t="str">
        <f t="shared" si="1"/>
        <v/>
      </c>
      <c r="F31" s="63" t="e">
        <f t="shared" si="2"/>
        <v>#VALUE!</v>
      </c>
      <c r="G31" s="69">
        <v>14</v>
      </c>
      <c r="H31" s="66" t="str">
        <f>IFERROR(VLOOKUP(A31,'LP Purolator 04-2023'!$B$8:$H$987,1,0),"Verificar Producto")</f>
        <v>Verificar Producto</v>
      </c>
      <c r="I31" s="66" t="str">
        <f>IFERROR(VLOOKUP(A31,'LP Purolator 04-2023'!$B$8:$S$987,3,0),"")</f>
        <v/>
      </c>
      <c r="J31" s="66" t="str">
        <f>IFERROR(VLOOKUP(A31,'LP Purolator 04-2023'!$B$8:$S$987,5,0),"")</f>
        <v/>
      </c>
      <c r="K31" s="67" t="str">
        <f>IFERROR(VLOOKUP(A31,'LP Purolator 04-2023'!$B$8:$S$987,4,0),"")</f>
        <v/>
      </c>
      <c r="L31" s="67" t="str">
        <f t="shared" si="3"/>
        <v/>
      </c>
      <c r="M31" s="68" t="str">
        <f t="shared" si="4"/>
        <v/>
      </c>
    </row>
    <row r="32" spans="1:13">
      <c r="A32" s="85"/>
      <c r="B32" s="23"/>
      <c r="C32" s="65" t="str">
        <f>IFERROR(IF(VLOOKUP(A32,'LP Purolator 04-2023'!$B$8:$H$987,7,0)="",B32,VLOOKUP(A32,'LP Purolator 04-2023'!$B$8:$H$987,7,0)),"")</f>
        <v/>
      </c>
      <c r="D32" s="62" t="str">
        <f t="shared" si="0"/>
        <v/>
      </c>
      <c r="E32" s="63" t="str">
        <f t="shared" si="1"/>
        <v/>
      </c>
      <c r="F32" s="63" t="e">
        <f t="shared" si="2"/>
        <v>#VALUE!</v>
      </c>
      <c r="G32" s="69">
        <v>15</v>
      </c>
      <c r="H32" s="66" t="str">
        <f>IFERROR(VLOOKUP(A32,'LP Purolator 04-2023'!$B$8:$H$987,1,0),"Verificar Producto")</f>
        <v>Verificar Producto</v>
      </c>
      <c r="I32" s="66" t="str">
        <f>IFERROR(VLOOKUP(A32,'LP Purolator 04-2023'!$B$8:$S$987,3,0),"")</f>
        <v/>
      </c>
      <c r="J32" s="66" t="str">
        <f>IFERROR(VLOOKUP(A32,'LP Purolator 04-2023'!$B$8:$S$987,5,0),"")</f>
        <v/>
      </c>
      <c r="K32" s="67" t="str">
        <f>IFERROR(VLOOKUP(A32,'LP Purolator 04-2023'!$B$8:$S$987,4,0),"")</f>
        <v/>
      </c>
      <c r="L32" s="67" t="str">
        <f t="shared" si="3"/>
        <v/>
      </c>
      <c r="M32" s="68" t="str">
        <f t="shared" si="4"/>
        <v/>
      </c>
    </row>
    <row r="33" spans="1:13">
      <c r="A33" s="85"/>
      <c r="B33" s="23"/>
      <c r="C33" s="65" t="str">
        <f>IFERROR(IF(VLOOKUP(A33,'LP Purolator 04-2023'!$B$8:$H$987,7,0)="",B33,VLOOKUP(A33,'LP Purolator 04-2023'!$B$8:$H$987,7,0)),"")</f>
        <v/>
      </c>
      <c r="D33" s="62" t="str">
        <f t="shared" si="0"/>
        <v/>
      </c>
      <c r="E33" s="63" t="str">
        <f t="shared" si="1"/>
        <v/>
      </c>
      <c r="F33" s="63" t="e">
        <f t="shared" si="2"/>
        <v>#VALUE!</v>
      </c>
      <c r="G33" s="69">
        <v>16</v>
      </c>
      <c r="H33" s="66" t="str">
        <f>IFERROR(VLOOKUP(A33,'LP Purolator 04-2023'!$B$8:$H$987,1,0),"Verificar Producto")</f>
        <v>Verificar Producto</v>
      </c>
      <c r="I33" s="66" t="str">
        <f>IFERROR(VLOOKUP(A33,'LP Purolator 04-2023'!$B$8:$S$987,3,0),"")</f>
        <v/>
      </c>
      <c r="J33" s="66" t="str">
        <f>IFERROR(VLOOKUP(A33,'LP Purolator 04-2023'!$B$8:$S$987,5,0),"")</f>
        <v/>
      </c>
      <c r="K33" s="67" t="str">
        <f>IFERROR(VLOOKUP(A33,'LP Purolator 04-2023'!$B$8:$S$987,4,0),"")</f>
        <v/>
      </c>
      <c r="L33" s="67" t="str">
        <f t="shared" si="3"/>
        <v/>
      </c>
      <c r="M33" s="68" t="str">
        <f t="shared" si="4"/>
        <v/>
      </c>
    </row>
    <row r="34" spans="1:13">
      <c r="A34" s="85"/>
      <c r="B34" s="23"/>
      <c r="C34" s="65" t="str">
        <f>IFERROR(IF(VLOOKUP(A34,'LP Purolator 04-2023'!$B$8:$H$987,7,0)="",B34,VLOOKUP(A34,'LP Purolator 04-2023'!$B$8:$H$987,7,0)),"")</f>
        <v/>
      </c>
      <c r="D34" s="62" t="str">
        <f t="shared" si="0"/>
        <v/>
      </c>
      <c r="E34" s="63" t="str">
        <f t="shared" si="1"/>
        <v/>
      </c>
      <c r="F34" s="63" t="e">
        <f t="shared" si="2"/>
        <v>#VALUE!</v>
      </c>
      <c r="G34" s="69">
        <v>17</v>
      </c>
      <c r="H34" s="66" t="str">
        <f>IFERROR(VLOOKUP(A34,'LP Purolator 04-2023'!$B$8:$H$987,1,0),"Verificar Producto")</f>
        <v>Verificar Producto</v>
      </c>
      <c r="I34" s="66" t="str">
        <f>IFERROR(VLOOKUP(A34,'LP Purolator 04-2023'!$B$8:$S$987,3,0),"")</f>
        <v/>
      </c>
      <c r="J34" s="66" t="str">
        <f>IFERROR(VLOOKUP(A34,'LP Purolator 04-2023'!$B$8:$S$987,5,0),"")</f>
        <v/>
      </c>
      <c r="K34" s="67" t="str">
        <f>IFERROR(VLOOKUP(A34,'LP Purolator 04-2023'!$B$8:$S$987,4,0),"")</f>
        <v/>
      </c>
      <c r="L34" s="67" t="str">
        <f t="shared" si="3"/>
        <v/>
      </c>
      <c r="M34" s="68" t="str">
        <f t="shared" si="4"/>
        <v/>
      </c>
    </row>
    <row r="35" spans="1:13">
      <c r="A35" s="23"/>
      <c r="B35" s="23"/>
      <c r="C35" s="65" t="str">
        <f>IFERROR(IF(VLOOKUP(A35,'LP Purolator 04-2023'!$B$8:$H$987,7,0)="",B35,VLOOKUP(A35,'LP Purolator 04-2023'!$B$8:$H$987,7,0)),"")</f>
        <v/>
      </c>
      <c r="D35" s="62" t="str">
        <f t="shared" si="0"/>
        <v/>
      </c>
      <c r="E35" s="63" t="str">
        <f t="shared" si="1"/>
        <v/>
      </c>
      <c r="F35" s="63" t="e">
        <f t="shared" si="2"/>
        <v>#VALUE!</v>
      </c>
      <c r="G35" s="69">
        <v>18</v>
      </c>
      <c r="H35" s="66" t="str">
        <f>IFERROR(VLOOKUP(A35,'LP Purolator 04-2023'!$B$8:$H$987,1,0),"Verificar Producto")</f>
        <v>Verificar Producto</v>
      </c>
      <c r="I35" s="66" t="str">
        <f>IFERROR(VLOOKUP(A35,'LP Purolator 04-2023'!$B$8:$S$987,3,0),"")</f>
        <v/>
      </c>
      <c r="J35" s="66" t="str">
        <f>IFERROR(VLOOKUP(A35,'LP Purolator 04-2023'!$B$8:$S$987,5,0),"")</f>
        <v/>
      </c>
      <c r="K35" s="67" t="str">
        <f>IFERROR(VLOOKUP(A35,'LP Purolator 04-2023'!$B$8:$S$987,4,0),"")</f>
        <v/>
      </c>
      <c r="L35" s="67" t="str">
        <f t="shared" si="3"/>
        <v/>
      </c>
      <c r="M35" s="68" t="str">
        <f t="shared" si="4"/>
        <v/>
      </c>
    </row>
    <row r="36" spans="1:13">
      <c r="A36" s="23"/>
      <c r="B36" s="23"/>
      <c r="C36" s="65" t="str">
        <f>IFERROR(IF(VLOOKUP(A36,'LP Purolator 04-2023'!$B$8:$H$987,7,0)="",B36,VLOOKUP(A36,'LP Purolator 04-2023'!$B$8:$H$987,7,0)),"")</f>
        <v/>
      </c>
      <c r="D36" s="62" t="str">
        <f t="shared" si="0"/>
        <v/>
      </c>
      <c r="E36" s="63" t="str">
        <f t="shared" si="1"/>
        <v/>
      </c>
      <c r="F36" s="63" t="e">
        <f t="shared" si="2"/>
        <v>#VALUE!</v>
      </c>
      <c r="G36" s="69">
        <v>19</v>
      </c>
      <c r="H36" s="66" t="str">
        <f>IFERROR(VLOOKUP(A36,'LP Purolator 04-2023'!$B$8:$H$987,1,0),"Verificar Producto")</f>
        <v>Verificar Producto</v>
      </c>
      <c r="I36" s="66" t="str">
        <f>IFERROR(VLOOKUP(A36,'LP Purolator 04-2023'!$B$8:$S$987,3,0),"")</f>
        <v/>
      </c>
      <c r="J36" s="66" t="str">
        <f>IFERROR(VLOOKUP(A36,'LP Purolator 04-2023'!$B$8:$S$987,5,0),"")</f>
        <v/>
      </c>
      <c r="K36" s="67" t="str">
        <f>IFERROR(VLOOKUP(A36,'LP Purolator 04-2023'!$B$8:$S$987,4,0),"")</f>
        <v/>
      </c>
      <c r="L36" s="67" t="str">
        <f t="shared" si="3"/>
        <v/>
      </c>
      <c r="M36" s="68" t="str">
        <f t="shared" si="4"/>
        <v/>
      </c>
    </row>
    <row r="37" spans="1:13">
      <c r="A37" s="23"/>
      <c r="B37" s="23"/>
      <c r="C37" s="65" t="str">
        <f>IFERROR(IF(VLOOKUP(A37,'LP Purolator 04-2023'!$B$8:$H$987,7,0)="",B37,VLOOKUP(A37,'LP Purolator 04-2023'!$B$8:$H$987,7,0)),"")</f>
        <v/>
      </c>
      <c r="D37" s="62" t="str">
        <f t="shared" si="0"/>
        <v/>
      </c>
      <c r="E37" s="63" t="str">
        <f t="shared" si="1"/>
        <v/>
      </c>
      <c r="F37" s="63" t="e">
        <f t="shared" si="2"/>
        <v>#VALUE!</v>
      </c>
      <c r="G37" s="69">
        <v>20</v>
      </c>
      <c r="H37" s="66" t="str">
        <f>IFERROR(VLOOKUP(A37,'LP Purolator 04-2023'!$B$8:$H$987,1,0),"Verificar Producto")</f>
        <v>Verificar Producto</v>
      </c>
      <c r="I37" s="66" t="str">
        <f>IFERROR(VLOOKUP(A37,'LP Purolator 04-2023'!$B$8:$S$987,3,0),"")</f>
        <v/>
      </c>
      <c r="J37" s="66" t="str">
        <f>IFERROR(VLOOKUP(A37,'LP Purolator 04-2023'!$B$8:$S$987,5,0),"")</f>
        <v/>
      </c>
      <c r="K37" s="67" t="str">
        <f>IFERROR(VLOOKUP(A37,'LP Purolator 04-2023'!$B$8:$S$987,4,0),"")</f>
        <v/>
      </c>
      <c r="L37" s="67" t="str">
        <f t="shared" si="3"/>
        <v/>
      </c>
      <c r="M37" s="68" t="str">
        <f t="shared" si="4"/>
        <v/>
      </c>
    </row>
    <row r="38" spans="1:13">
      <c r="A38" s="23"/>
      <c r="B38" s="23"/>
      <c r="C38" s="65" t="str">
        <f>IFERROR(IF(VLOOKUP(A38,'LP Purolator 04-2023'!$B$8:$H$987,7,0)="",B38,VLOOKUP(A38,'LP Purolator 04-2023'!$B$8:$H$987,7,0)),"")</f>
        <v/>
      </c>
      <c r="D38" s="62" t="str">
        <f t="shared" si="0"/>
        <v/>
      </c>
      <c r="E38" s="63" t="str">
        <f t="shared" si="1"/>
        <v/>
      </c>
      <c r="F38" s="63" t="e">
        <f t="shared" si="2"/>
        <v>#VALUE!</v>
      </c>
      <c r="G38" s="69">
        <v>21</v>
      </c>
      <c r="H38" s="66" t="str">
        <f>IFERROR(VLOOKUP(A38,'LP Purolator 04-2023'!$B$8:$H$987,1,0),"Verificar Producto")</f>
        <v>Verificar Producto</v>
      </c>
      <c r="I38" s="66" t="str">
        <f>IFERROR(VLOOKUP(A38,'LP Purolator 04-2023'!$B$8:$S$987,3,0),"")</f>
        <v/>
      </c>
      <c r="J38" s="66" t="str">
        <f>IFERROR(VLOOKUP(A38,'LP Purolator 04-2023'!$B$8:$S$987,5,0),"")</f>
        <v/>
      </c>
      <c r="K38" s="67" t="str">
        <f>IFERROR(VLOOKUP(A38,'LP Purolator 04-2023'!$B$8:$S$987,4,0),"")</f>
        <v/>
      </c>
      <c r="L38" s="67" t="str">
        <f t="shared" si="3"/>
        <v/>
      </c>
      <c r="M38" s="68" t="str">
        <f t="shared" si="4"/>
        <v/>
      </c>
    </row>
    <row r="39" spans="1:13">
      <c r="A39" s="23"/>
      <c r="B39" s="23"/>
      <c r="C39" s="65" t="str">
        <f>IFERROR(IF(VLOOKUP(A39,'LP Purolator 04-2023'!$B$8:$H$987,7,0)="",B39,VLOOKUP(A39,'LP Purolator 04-2023'!$B$8:$H$987,7,0)),"")</f>
        <v/>
      </c>
      <c r="D39" s="62" t="str">
        <f t="shared" si="0"/>
        <v/>
      </c>
      <c r="E39" s="63" t="str">
        <f t="shared" si="1"/>
        <v/>
      </c>
      <c r="F39" s="63" t="e">
        <f t="shared" si="2"/>
        <v>#VALUE!</v>
      </c>
      <c r="G39" s="69">
        <v>22</v>
      </c>
      <c r="H39" s="66" t="str">
        <f>IFERROR(VLOOKUP(A39,'LP Purolator 04-2023'!$B$8:$H$987,1,0),"Verificar Producto")</f>
        <v>Verificar Producto</v>
      </c>
      <c r="I39" s="66" t="str">
        <f>IFERROR(VLOOKUP(A39,'LP Purolator 04-2023'!$B$8:$S$987,3,0),"")</f>
        <v/>
      </c>
      <c r="J39" s="66" t="str">
        <f>IFERROR(VLOOKUP(A39,'LP Purolator 04-2023'!$B$8:$S$987,5,0),"")</f>
        <v/>
      </c>
      <c r="K39" s="67" t="str">
        <f>IFERROR(VLOOKUP(A39,'LP Purolator 04-2023'!$B$8:$S$987,4,0),"")</f>
        <v/>
      </c>
      <c r="L39" s="67" t="str">
        <f t="shared" si="3"/>
        <v/>
      </c>
      <c r="M39" s="68" t="str">
        <f t="shared" si="4"/>
        <v/>
      </c>
    </row>
    <row r="40" spans="1:13">
      <c r="A40" s="23"/>
      <c r="B40" s="23"/>
      <c r="C40" s="65" t="str">
        <f>IFERROR(IF(VLOOKUP(A40,'LP Purolator 04-2023'!$B$8:$H$987,7,0)="",B40,VLOOKUP(A40,'LP Purolator 04-2023'!$B$8:$H$987,7,0)),"")</f>
        <v/>
      </c>
      <c r="D40" s="62" t="str">
        <f t="shared" si="0"/>
        <v/>
      </c>
      <c r="E40" s="63" t="str">
        <f t="shared" si="1"/>
        <v/>
      </c>
      <c r="F40" s="63" t="e">
        <f t="shared" si="2"/>
        <v>#VALUE!</v>
      </c>
      <c r="G40" s="69">
        <v>23</v>
      </c>
      <c r="H40" s="66" t="str">
        <f>IFERROR(VLOOKUP(A40,'LP Purolator 04-2023'!$B$8:$H$987,1,0),"Verificar Producto")</f>
        <v>Verificar Producto</v>
      </c>
      <c r="I40" s="66" t="str">
        <f>IFERROR(VLOOKUP(A40,'LP Purolator 04-2023'!$B$8:$S$987,3,0),"")</f>
        <v/>
      </c>
      <c r="J40" s="66" t="str">
        <f>IFERROR(VLOOKUP(A40,'LP Purolator 04-2023'!$B$8:$S$987,5,0),"")</f>
        <v/>
      </c>
      <c r="K40" s="67" t="str">
        <f>IFERROR(VLOOKUP(A40,'LP Purolator 04-2023'!$B$8:$S$987,4,0),"")</f>
        <v/>
      </c>
      <c r="L40" s="67" t="str">
        <f t="shared" si="3"/>
        <v/>
      </c>
      <c r="M40" s="68" t="str">
        <f t="shared" si="4"/>
        <v/>
      </c>
    </row>
    <row r="41" spans="1:13">
      <c r="A41" s="23"/>
      <c r="B41" s="23"/>
      <c r="C41" s="65" t="str">
        <f>IFERROR(IF(VLOOKUP(A41,'LP Purolator 04-2023'!$B$8:$H$987,7,0)="",B41,VLOOKUP(A41,'LP Purolator 04-2023'!$B$8:$H$987,7,0)),"")</f>
        <v/>
      </c>
      <c r="D41" s="62" t="str">
        <f t="shared" si="0"/>
        <v/>
      </c>
      <c r="E41" s="63" t="str">
        <f t="shared" si="1"/>
        <v/>
      </c>
      <c r="F41" s="63" t="e">
        <f t="shared" si="2"/>
        <v>#VALUE!</v>
      </c>
      <c r="G41" s="69">
        <v>24</v>
      </c>
      <c r="H41" s="66" t="str">
        <f>IFERROR(VLOOKUP(A41,'LP Purolator 04-2023'!$B$8:$H$987,1,0),"Verificar Producto")</f>
        <v>Verificar Producto</v>
      </c>
      <c r="I41" s="66" t="str">
        <f>IFERROR(VLOOKUP(A41,'LP Purolator 04-2023'!$B$8:$S$987,3,0),"")</f>
        <v/>
      </c>
      <c r="J41" s="66" t="str">
        <f>IFERROR(VLOOKUP(A41,'LP Purolator 04-2023'!$B$8:$S$987,5,0),"")</f>
        <v/>
      </c>
      <c r="K41" s="67" t="str">
        <f>IFERROR(VLOOKUP(A41,'LP Purolator 04-2023'!$B$8:$S$987,4,0),"")</f>
        <v/>
      </c>
      <c r="L41" s="67" t="str">
        <f t="shared" si="3"/>
        <v/>
      </c>
      <c r="M41" s="68" t="str">
        <f t="shared" si="4"/>
        <v/>
      </c>
    </row>
    <row r="42" spans="1:13">
      <c r="A42" s="23"/>
      <c r="B42" s="23"/>
      <c r="C42" s="65" t="str">
        <f>IFERROR(IF(VLOOKUP(A42,'LP Purolator 04-2023'!$B$8:$H$987,7,0)="",B42,VLOOKUP(A42,'LP Purolator 04-2023'!$B$8:$H$987,7,0)),"")</f>
        <v/>
      </c>
      <c r="D42" s="62" t="str">
        <f t="shared" si="0"/>
        <v/>
      </c>
      <c r="E42" s="63" t="str">
        <f t="shared" si="1"/>
        <v/>
      </c>
      <c r="F42" s="63" t="e">
        <f t="shared" si="2"/>
        <v>#VALUE!</v>
      </c>
      <c r="G42" s="69">
        <v>25</v>
      </c>
      <c r="H42" s="66" t="str">
        <f>IFERROR(VLOOKUP(A42,'LP Purolator 04-2023'!$B$8:$H$987,1,0),"Verificar Producto")</f>
        <v>Verificar Producto</v>
      </c>
      <c r="I42" s="66" t="str">
        <f>IFERROR(VLOOKUP(A42,'LP Purolator 04-2023'!$B$8:$S$987,3,0),"")</f>
        <v/>
      </c>
      <c r="J42" s="66" t="str">
        <f>IFERROR(VLOOKUP(A42,'LP Purolator 04-2023'!$B$8:$S$987,5,0),"")</f>
        <v/>
      </c>
      <c r="K42" s="67" t="str">
        <f>IFERROR(VLOOKUP(A42,'LP Purolator 04-2023'!$B$8:$S$987,4,0),"")</f>
        <v/>
      </c>
      <c r="L42" s="67" t="str">
        <f t="shared" si="3"/>
        <v/>
      </c>
      <c r="M42" s="68" t="str">
        <f t="shared" si="4"/>
        <v/>
      </c>
    </row>
    <row r="43" spans="1:13">
      <c r="A43" s="23"/>
      <c r="B43" s="23"/>
      <c r="C43" s="65" t="str">
        <f>IFERROR(IF(VLOOKUP(A43,'LP Purolator 04-2023'!$B$8:$H$987,7,0)="",B43,VLOOKUP(A43,'LP Purolator 04-2023'!$B$8:$H$987,7,0)),"")</f>
        <v/>
      </c>
      <c r="D43" s="62" t="str">
        <f t="shared" si="0"/>
        <v/>
      </c>
      <c r="E43" s="63" t="str">
        <f t="shared" si="1"/>
        <v/>
      </c>
      <c r="F43" s="63" t="e">
        <f t="shared" si="2"/>
        <v>#VALUE!</v>
      </c>
      <c r="G43" s="69">
        <v>26</v>
      </c>
      <c r="H43" s="66" t="str">
        <f>IFERROR(VLOOKUP(A43,'LP Purolator 04-2023'!$B$8:$H$987,1,0),"Verificar Producto")</f>
        <v>Verificar Producto</v>
      </c>
      <c r="I43" s="66" t="str">
        <f>IFERROR(VLOOKUP(A43,'LP Purolator 04-2023'!$B$8:$S$987,3,0),"")</f>
        <v/>
      </c>
      <c r="J43" s="66" t="str">
        <f>IFERROR(VLOOKUP(A43,'LP Purolator 04-2023'!$B$8:$S$987,5,0),"")</f>
        <v/>
      </c>
      <c r="K43" s="67" t="str">
        <f>IFERROR(VLOOKUP(A43,'LP Purolator 04-2023'!$B$8:$S$987,4,0),"")</f>
        <v/>
      </c>
      <c r="L43" s="67" t="str">
        <f t="shared" si="3"/>
        <v/>
      </c>
      <c r="M43" s="68" t="str">
        <f t="shared" si="4"/>
        <v/>
      </c>
    </row>
    <row r="44" spans="1:13">
      <c r="A44" s="23"/>
      <c r="B44" s="23"/>
      <c r="C44" s="65" t="str">
        <f>IFERROR(IF(VLOOKUP(A44,'LP Purolator 04-2023'!$B$8:$H$987,7,0)="",B44,VLOOKUP(A44,'LP Purolator 04-2023'!$B$8:$H$987,7,0)),"")</f>
        <v/>
      </c>
      <c r="D44" s="62" t="str">
        <f t="shared" si="0"/>
        <v/>
      </c>
      <c r="E44" s="63" t="str">
        <f t="shared" si="1"/>
        <v/>
      </c>
      <c r="F44" s="63" t="e">
        <f t="shared" si="2"/>
        <v>#VALUE!</v>
      </c>
      <c r="G44" s="69">
        <v>27</v>
      </c>
      <c r="H44" s="66" t="str">
        <f>IFERROR(VLOOKUP(A44,'LP Purolator 04-2023'!$B$8:$H$987,1,0),"Verificar Producto")</f>
        <v>Verificar Producto</v>
      </c>
      <c r="I44" s="66" t="str">
        <f>IFERROR(VLOOKUP(A44,'LP Purolator 04-2023'!$B$8:$S$987,3,0),"")</f>
        <v/>
      </c>
      <c r="J44" s="66" t="str">
        <f>IFERROR(VLOOKUP(A44,'LP Purolator 04-2023'!$B$8:$S$987,5,0),"")</f>
        <v/>
      </c>
      <c r="K44" s="67" t="str">
        <f>IFERROR(VLOOKUP(A44,'LP Purolator 04-2023'!$B$8:$S$987,4,0),"")</f>
        <v/>
      </c>
      <c r="L44" s="67" t="str">
        <f t="shared" si="3"/>
        <v/>
      </c>
      <c r="M44" s="68" t="str">
        <f t="shared" si="4"/>
        <v/>
      </c>
    </row>
    <row r="45" spans="1:13">
      <c r="A45" s="23"/>
      <c r="B45" s="23"/>
      <c r="C45" s="65" t="str">
        <f>IFERROR(IF(VLOOKUP(A45,'LP Purolator 04-2023'!$B$8:$H$987,7,0)="",B45,VLOOKUP(A45,'LP Purolator 04-2023'!$B$8:$H$987,7,0)),"")</f>
        <v/>
      </c>
      <c r="D45" s="62" t="str">
        <f t="shared" si="0"/>
        <v/>
      </c>
      <c r="E45" s="63" t="str">
        <f t="shared" si="1"/>
        <v/>
      </c>
      <c r="F45" s="63" t="e">
        <f t="shared" si="2"/>
        <v>#VALUE!</v>
      </c>
      <c r="G45" s="69">
        <v>28</v>
      </c>
      <c r="H45" s="66" t="str">
        <f>IFERROR(VLOOKUP(A45,'LP Purolator 04-2023'!$B$8:$H$987,1,0),"Verificar Producto")</f>
        <v>Verificar Producto</v>
      </c>
      <c r="I45" s="66" t="str">
        <f>IFERROR(VLOOKUP(A45,'LP Purolator 04-2023'!$B$8:$S$987,3,0),"")</f>
        <v/>
      </c>
      <c r="J45" s="66" t="str">
        <f>IFERROR(VLOOKUP(A45,'LP Purolator 04-2023'!$B$8:$S$987,5,0),"")</f>
        <v/>
      </c>
      <c r="K45" s="67" t="str">
        <f>IFERROR(VLOOKUP(A45,'LP Purolator 04-2023'!$B$8:$S$987,4,0),"")</f>
        <v/>
      </c>
      <c r="L45" s="67" t="str">
        <f t="shared" si="3"/>
        <v/>
      </c>
      <c r="M45" s="68" t="str">
        <f t="shared" si="4"/>
        <v/>
      </c>
    </row>
    <row r="46" spans="1:13">
      <c r="A46" s="23"/>
      <c r="B46" s="23"/>
      <c r="C46" s="65" t="str">
        <f>IFERROR(IF(VLOOKUP(A46,'LP Purolator 04-2023'!$B$8:$H$987,7,0)="",B46,VLOOKUP(A46,'LP Purolator 04-2023'!$B$8:$H$987,7,0)),"")</f>
        <v/>
      </c>
      <c r="D46" s="62" t="str">
        <f t="shared" si="0"/>
        <v/>
      </c>
      <c r="E46" s="63" t="str">
        <f t="shared" si="1"/>
        <v/>
      </c>
      <c r="F46" s="63" t="e">
        <f t="shared" si="2"/>
        <v>#VALUE!</v>
      </c>
      <c r="G46" s="69">
        <v>29</v>
      </c>
      <c r="H46" s="66" t="str">
        <f>IFERROR(VLOOKUP(A46,'LP Purolator 04-2023'!$B$8:$H$987,1,0),"Verificar Producto")</f>
        <v>Verificar Producto</v>
      </c>
      <c r="I46" s="66" t="str">
        <f>IFERROR(VLOOKUP(A46,'LP Purolator 04-2023'!$B$8:$S$987,3,0),"")</f>
        <v/>
      </c>
      <c r="J46" s="66" t="str">
        <f>IFERROR(VLOOKUP(A46,'LP Purolator 04-2023'!$B$8:$S$987,5,0),"")</f>
        <v/>
      </c>
      <c r="K46" s="67" t="str">
        <f>IFERROR(VLOOKUP(A46,'LP Purolator 04-2023'!$B$8:$S$987,4,0),"")</f>
        <v/>
      </c>
      <c r="L46" s="67" t="str">
        <f t="shared" si="3"/>
        <v/>
      </c>
      <c r="M46" s="68" t="str">
        <f t="shared" si="4"/>
        <v/>
      </c>
    </row>
    <row r="47" spans="1:13">
      <c r="A47" s="23"/>
      <c r="B47" s="23"/>
      <c r="C47" s="65" t="str">
        <f>IFERROR(IF(VLOOKUP(A47,'LP Purolator 04-2023'!$B$8:$H$987,7,0)="",B47,VLOOKUP(A47,'LP Purolator 04-2023'!$B$8:$H$987,7,0)),"")</f>
        <v/>
      </c>
      <c r="D47" s="62" t="str">
        <f t="shared" si="0"/>
        <v/>
      </c>
      <c r="E47" s="63" t="str">
        <f t="shared" si="1"/>
        <v/>
      </c>
      <c r="F47" s="63" t="e">
        <f t="shared" si="2"/>
        <v>#VALUE!</v>
      </c>
      <c r="G47" s="69">
        <v>30</v>
      </c>
      <c r="H47" s="66" t="str">
        <f>IFERROR(VLOOKUP(A47,'LP Purolator 04-2023'!$B$8:$H$987,1,0),"Verificar Producto")</f>
        <v>Verificar Producto</v>
      </c>
      <c r="I47" s="66" t="str">
        <f>IFERROR(VLOOKUP(A47,'LP Purolator 04-2023'!$B$8:$S$987,3,0),"")</f>
        <v/>
      </c>
      <c r="J47" s="66" t="str">
        <f>IFERROR(VLOOKUP(A47,'LP Purolator 04-2023'!$B$8:$S$987,5,0),"")</f>
        <v/>
      </c>
      <c r="K47" s="67" t="str">
        <f>IFERROR(VLOOKUP(A47,'LP Purolator 04-2023'!$B$8:$S$987,4,0),"")</f>
        <v/>
      </c>
      <c r="L47" s="67" t="str">
        <f t="shared" si="3"/>
        <v/>
      </c>
      <c r="M47" s="68" t="str">
        <f t="shared" si="4"/>
        <v/>
      </c>
    </row>
    <row r="48" spans="1:13">
      <c r="A48" s="23"/>
      <c r="B48" s="23"/>
      <c r="C48" s="65" t="str">
        <f>IFERROR(IF(VLOOKUP(A48,'LP Purolator 04-2023'!$B$8:$H$987,7,0)="",B48,VLOOKUP(A48,'LP Purolator 04-2023'!$B$8:$H$987,7,0)),"")</f>
        <v/>
      </c>
      <c r="D48" s="62" t="str">
        <f t="shared" si="0"/>
        <v/>
      </c>
      <c r="E48" s="63" t="str">
        <f t="shared" si="1"/>
        <v/>
      </c>
      <c r="F48" s="63" t="e">
        <f t="shared" si="2"/>
        <v>#VALUE!</v>
      </c>
      <c r="G48" s="69">
        <v>31</v>
      </c>
      <c r="H48" s="66" t="str">
        <f>IFERROR(VLOOKUP(A48,'LP Purolator 04-2023'!$B$8:$H$987,1,0),"Verificar Producto")</f>
        <v>Verificar Producto</v>
      </c>
      <c r="I48" s="66" t="str">
        <f>IFERROR(VLOOKUP(A48,'LP Purolator 04-2023'!$B$8:$S$987,3,0),"")</f>
        <v/>
      </c>
      <c r="J48" s="66" t="str">
        <f>IFERROR(VLOOKUP(A48,'LP Purolator 04-2023'!$B$8:$S$987,5,0),"")</f>
        <v/>
      </c>
      <c r="K48" s="67" t="str">
        <f>IFERROR(VLOOKUP(A48,'LP Purolator 04-2023'!$B$8:$S$987,4,0),"")</f>
        <v/>
      </c>
      <c r="L48" s="67" t="str">
        <f t="shared" si="3"/>
        <v/>
      </c>
      <c r="M48" s="68" t="str">
        <f t="shared" si="4"/>
        <v/>
      </c>
    </row>
    <row r="49" spans="1:13">
      <c r="A49" s="23"/>
      <c r="B49" s="23"/>
      <c r="C49" s="65" t="str">
        <f>IFERROR(IF(VLOOKUP(A49,'LP Purolator 04-2023'!$B$8:$H$987,7,0)="",B49,VLOOKUP(A49,'LP Purolator 04-2023'!$B$8:$H$987,7,0)),"")</f>
        <v/>
      </c>
      <c r="D49" s="62" t="str">
        <f t="shared" si="0"/>
        <v/>
      </c>
      <c r="E49" s="63" t="str">
        <f t="shared" si="1"/>
        <v/>
      </c>
      <c r="F49" s="63" t="e">
        <f t="shared" si="2"/>
        <v>#VALUE!</v>
      </c>
      <c r="G49" s="69">
        <v>32</v>
      </c>
      <c r="H49" s="66" t="str">
        <f>IFERROR(VLOOKUP(A49,'LP Purolator 04-2023'!$B$8:$H$987,1,0),"Verificar Producto")</f>
        <v>Verificar Producto</v>
      </c>
      <c r="I49" s="66" t="str">
        <f>IFERROR(VLOOKUP(A49,'LP Purolator 04-2023'!$B$8:$S$987,3,0),"")</f>
        <v/>
      </c>
      <c r="J49" s="66" t="str">
        <f>IFERROR(VLOOKUP(A49,'LP Purolator 04-2023'!$B$8:$S$987,5,0),"")</f>
        <v/>
      </c>
      <c r="K49" s="67" t="str">
        <f>IFERROR(VLOOKUP(A49,'LP Purolator 04-2023'!$B$8:$S$987,4,0),"")</f>
        <v/>
      </c>
      <c r="L49" s="67" t="str">
        <f t="shared" si="3"/>
        <v/>
      </c>
      <c r="M49" s="68" t="str">
        <f t="shared" si="4"/>
        <v/>
      </c>
    </row>
    <row r="50" spans="1:13">
      <c r="A50" s="23"/>
      <c r="B50" s="23"/>
      <c r="C50" s="65" t="str">
        <f>IFERROR(IF(VLOOKUP(A50,'LP Purolator 04-2023'!$B$8:$H$987,7,0)="",B50,VLOOKUP(A50,'LP Purolator 04-2023'!$B$8:$H$987,7,0)),"")</f>
        <v/>
      </c>
      <c r="D50" s="62" t="str">
        <f t="shared" si="0"/>
        <v/>
      </c>
      <c r="E50" s="63" t="str">
        <f t="shared" si="1"/>
        <v/>
      </c>
      <c r="F50" s="63" t="e">
        <f t="shared" si="2"/>
        <v>#VALUE!</v>
      </c>
      <c r="G50" s="69">
        <v>33</v>
      </c>
      <c r="H50" s="66" t="str">
        <f>IFERROR(VLOOKUP(A50,'LP Purolator 04-2023'!$B$8:$H$987,1,0),"Verificar Producto")</f>
        <v>Verificar Producto</v>
      </c>
      <c r="I50" s="66" t="str">
        <f>IFERROR(VLOOKUP(A50,'LP Purolator 04-2023'!$B$8:$S$987,3,0),"")</f>
        <v/>
      </c>
      <c r="J50" s="66" t="str">
        <f>IFERROR(VLOOKUP(A50,'LP Purolator 04-2023'!$B$8:$S$987,5,0),"")</f>
        <v/>
      </c>
      <c r="K50" s="67" t="str">
        <f>IFERROR(VLOOKUP(A50,'LP Purolator 04-2023'!$B$8:$S$987,4,0),"")</f>
        <v/>
      </c>
      <c r="L50" s="67" t="str">
        <f t="shared" si="3"/>
        <v/>
      </c>
      <c r="M50" s="68" t="str">
        <f t="shared" si="4"/>
        <v/>
      </c>
    </row>
    <row r="51" spans="1:13">
      <c r="A51" s="23"/>
      <c r="B51" s="23"/>
      <c r="C51" s="65" t="str">
        <f>IFERROR(IF(VLOOKUP(A51,'LP Purolator 04-2023'!$B$8:$H$987,7,0)="",B51,VLOOKUP(A51,'LP Purolator 04-2023'!$B$8:$H$987,7,0)),"")</f>
        <v/>
      </c>
      <c r="D51" s="62" t="str">
        <f t="shared" si="0"/>
        <v/>
      </c>
      <c r="E51" s="63" t="str">
        <f t="shared" si="1"/>
        <v/>
      </c>
      <c r="F51" s="63" t="e">
        <f t="shared" si="2"/>
        <v>#VALUE!</v>
      </c>
      <c r="G51" s="69">
        <v>34</v>
      </c>
      <c r="H51" s="66" t="str">
        <f>IFERROR(VLOOKUP(A51,'LP Purolator 04-2023'!$B$8:$H$987,1,0),"Verificar Producto")</f>
        <v>Verificar Producto</v>
      </c>
      <c r="I51" s="66" t="str">
        <f>IFERROR(VLOOKUP(A51,'LP Purolator 04-2023'!$B$8:$S$987,3,0),"")</f>
        <v/>
      </c>
      <c r="J51" s="66" t="str">
        <f>IFERROR(VLOOKUP(A51,'LP Purolator 04-2023'!$B$8:$S$987,5,0),"")</f>
        <v/>
      </c>
      <c r="K51" s="67" t="str">
        <f>IFERROR(VLOOKUP(A51,'LP Purolator 04-2023'!$B$8:$S$987,4,0),"")</f>
        <v/>
      </c>
      <c r="L51" s="67" t="str">
        <f t="shared" si="3"/>
        <v/>
      </c>
      <c r="M51" s="68" t="str">
        <f t="shared" si="4"/>
        <v/>
      </c>
    </row>
    <row r="52" spans="1:13">
      <c r="A52" s="23"/>
      <c r="B52" s="23"/>
      <c r="C52" s="65" t="str">
        <f>IFERROR(IF(VLOOKUP(A52,'LP Purolator 04-2023'!$B$8:$H$987,7,0)="",B52,VLOOKUP(A52,'LP Purolator 04-2023'!$B$8:$H$987,7,0)),"")</f>
        <v/>
      </c>
      <c r="D52" s="62" t="str">
        <f t="shared" si="0"/>
        <v/>
      </c>
      <c r="E52" s="63" t="str">
        <f t="shared" si="1"/>
        <v/>
      </c>
      <c r="F52" s="63" t="e">
        <f t="shared" si="2"/>
        <v>#VALUE!</v>
      </c>
      <c r="G52" s="69">
        <v>35</v>
      </c>
      <c r="H52" s="66" t="str">
        <f>IFERROR(VLOOKUP(A52,'LP Purolator 04-2023'!$B$8:$H$987,1,0),"Verificar Producto")</f>
        <v>Verificar Producto</v>
      </c>
      <c r="I52" s="66" t="str">
        <f>IFERROR(VLOOKUP(A52,'LP Purolator 04-2023'!$B$8:$S$987,3,0),"")</f>
        <v/>
      </c>
      <c r="J52" s="66" t="str">
        <f>IFERROR(VLOOKUP(A52,'LP Purolator 04-2023'!$B$8:$S$987,5,0),"")</f>
        <v/>
      </c>
      <c r="K52" s="67" t="str">
        <f>IFERROR(VLOOKUP(A52,'LP Purolator 04-2023'!$B$8:$S$987,4,0),"")</f>
        <v/>
      </c>
      <c r="L52" s="67" t="str">
        <f t="shared" si="3"/>
        <v/>
      </c>
      <c r="M52" s="68" t="str">
        <f t="shared" si="4"/>
        <v/>
      </c>
    </row>
    <row r="53" spans="1:13">
      <c r="A53" s="23"/>
      <c r="B53" s="23"/>
      <c r="C53" s="65" t="str">
        <f>IFERROR(IF(VLOOKUP(A53,'LP Purolator 04-2023'!$B$8:$H$987,7,0)="",B53,VLOOKUP(A53,'LP Purolator 04-2023'!$B$8:$H$987,7,0)),"")</f>
        <v/>
      </c>
      <c r="D53" s="62" t="str">
        <f t="shared" si="0"/>
        <v/>
      </c>
      <c r="E53" s="63" t="str">
        <f t="shared" si="1"/>
        <v/>
      </c>
      <c r="F53" s="63" t="e">
        <f t="shared" si="2"/>
        <v>#VALUE!</v>
      </c>
      <c r="G53" s="69">
        <v>36</v>
      </c>
      <c r="H53" s="66" t="str">
        <f>IFERROR(VLOOKUP(A53,'LP Purolator 04-2023'!$B$8:$H$987,1,0),"Verificar Producto")</f>
        <v>Verificar Producto</v>
      </c>
      <c r="I53" s="66" t="str">
        <f>IFERROR(VLOOKUP(A53,'LP Purolator 04-2023'!$B$8:$S$987,3,0),"")</f>
        <v/>
      </c>
      <c r="J53" s="66" t="str">
        <f>IFERROR(VLOOKUP(A53,'LP Purolator 04-2023'!$B$8:$S$987,5,0),"")</f>
        <v/>
      </c>
      <c r="K53" s="67" t="str">
        <f>IFERROR(VLOOKUP(A53,'LP Purolator 04-2023'!$B$8:$S$987,4,0),"")</f>
        <v/>
      </c>
      <c r="L53" s="67" t="str">
        <f t="shared" si="3"/>
        <v/>
      </c>
      <c r="M53" s="68" t="str">
        <f t="shared" si="4"/>
        <v/>
      </c>
    </row>
    <row r="54" spans="1:13">
      <c r="A54" s="23"/>
      <c r="B54" s="23"/>
      <c r="C54" s="65" t="str">
        <f>IFERROR(IF(VLOOKUP(A54,'LP Purolator 04-2023'!$B$8:$H$987,7,0)="",B54,VLOOKUP(A54,'LP Purolator 04-2023'!$B$8:$H$987,7,0)),"")</f>
        <v/>
      </c>
      <c r="D54" s="62" t="str">
        <f t="shared" si="0"/>
        <v/>
      </c>
      <c r="E54" s="63" t="str">
        <f t="shared" si="1"/>
        <v/>
      </c>
      <c r="F54" s="63" t="e">
        <f t="shared" si="2"/>
        <v>#VALUE!</v>
      </c>
      <c r="G54" s="69">
        <v>37</v>
      </c>
      <c r="H54" s="66" t="str">
        <f>IFERROR(VLOOKUP(A54,'LP Purolator 04-2023'!$B$8:$H$987,1,0),"Verificar Producto")</f>
        <v>Verificar Producto</v>
      </c>
      <c r="I54" s="66" t="str">
        <f>IFERROR(VLOOKUP(A54,'LP Purolator 04-2023'!$B$8:$S$987,3,0),"")</f>
        <v/>
      </c>
      <c r="J54" s="66" t="str">
        <f>IFERROR(VLOOKUP(A54,'LP Purolator 04-2023'!$B$8:$S$987,5,0),"")</f>
        <v/>
      </c>
      <c r="K54" s="67" t="str">
        <f>IFERROR(VLOOKUP(A54,'LP Purolator 04-2023'!$B$8:$S$987,4,0),"")</f>
        <v/>
      </c>
      <c r="L54" s="67" t="str">
        <f t="shared" si="3"/>
        <v/>
      </c>
      <c r="M54" s="68" t="str">
        <f t="shared" si="4"/>
        <v/>
      </c>
    </row>
    <row r="55" spans="1:13">
      <c r="A55" s="23"/>
      <c r="B55" s="23"/>
      <c r="C55" s="65" t="str">
        <f>IFERROR(IF(VLOOKUP(A55,'LP Purolator 04-2023'!$B$8:$H$987,7,0)="",B55,VLOOKUP(A55,'LP Purolator 04-2023'!$B$8:$H$987,7,0)),"")</f>
        <v/>
      </c>
      <c r="D55" s="62" t="str">
        <f t="shared" si="0"/>
        <v/>
      </c>
      <c r="E55" s="63" t="str">
        <f t="shared" si="1"/>
        <v/>
      </c>
      <c r="F55" s="63" t="e">
        <f t="shared" si="2"/>
        <v>#VALUE!</v>
      </c>
      <c r="G55" s="69">
        <v>38</v>
      </c>
      <c r="H55" s="66" t="str">
        <f>IFERROR(VLOOKUP(A55,'LP Purolator 04-2023'!$B$8:$H$987,1,0),"Verificar Producto")</f>
        <v>Verificar Producto</v>
      </c>
      <c r="I55" s="66" t="str">
        <f>IFERROR(VLOOKUP(A55,'LP Purolator 04-2023'!$B$8:$S$987,3,0),"")</f>
        <v/>
      </c>
      <c r="J55" s="66" t="str">
        <f>IFERROR(VLOOKUP(A55,'LP Purolator 04-2023'!$B$8:$S$987,5,0),"")</f>
        <v/>
      </c>
      <c r="K55" s="67" t="str">
        <f>IFERROR(VLOOKUP(A55,'LP Purolator 04-2023'!$B$8:$S$987,4,0),"")</f>
        <v/>
      </c>
      <c r="L55" s="67" t="str">
        <f t="shared" si="3"/>
        <v/>
      </c>
      <c r="M55" s="68" t="str">
        <f t="shared" si="4"/>
        <v/>
      </c>
    </row>
    <row r="56" spans="1:13">
      <c r="A56" s="23"/>
      <c r="B56" s="23"/>
      <c r="C56" s="65" t="str">
        <f>IFERROR(IF(VLOOKUP(A56,'LP Purolator 04-2023'!$B$8:$H$987,7,0)="",B56,VLOOKUP(A56,'LP Purolator 04-2023'!$B$8:$H$987,7,0)),"")</f>
        <v/>
      </c>
      <c r="D56" s="62" t="str">
        <f t="shared" si="0"/>
        <v/>
      </c>
      <c r="E56" s="63" t="str">
        <f t="shared" si="1"/>
        <v/>
      </c>
      <c r="F56" s="63" t="e">
        <f t="shared" si="2"/>
        <v>#VALUE!</v>
      </c>
      <c r="G56" s="69">
        <v>39</v>
      </c>
      <c r="H56" s="66" t="str">
        <f>IFERROR(VLOOKUP(A56,'LP Purolator 04-2023'!$B$8:$H$987,1,0),"Verificar Producto")</f>
        <v>Verificar Producto</v>
      </c>
      <c r="I56" s="66" t="str">
        <f>IFERROR(VLOOKUP(A56,'LP Purolator 04-2023'!$B$8:$S$987,3,0),"")</f>
        <v/>
      </c>
      <c r="J56" s="66" t="str">
        <f>IFERROR(VLOOKUP(A56,'LP Purolator 04-2023'!$B$8:$S$987,5,0),"")</f>
        <v/>
      </c>
      <c r="K56" s="67" t="str">
        <f>IFERROR(VLOOKUP(A56,'LP Purolator 04-2023'!$B$8:$S$987,4,0),"")</f>
        <v/>
      </c>
      <c r="L56" s="67" t="str">
        <f t="shared" si="3"/>
        <v/>
      </c>
      <c r="M56" s="68" t="str">
        <f t="shared" si="4"/>
        <v/>
      </c>
    </row>
    <row r="57" spans="1:13">
      <c r="A57" s="23"/>
      <c r="B57" s="23"/>
      <c r="C57" s="65" t="str">
        <f>IFERROR(IF(VLOOKUP(A57,'LP Purolator 04-2023'!$B$8:$H$987,7,0)="",B57,VLOOKUP(A57,'LP Purolator 04-2023'!$B$8:$H$987,7,0)),"")</f>
        <v/>
      </c>
      <c r="D57" s="62" t="str">
        <f t="shared" si="0"/>
        <v/>
      </c>
      <c r="E57" s="63" t="str">
        <f t="shared" si="1"/>
        <v/>
      </c>
      <c r="F57" s="63" t="e">
        <f t="shared" si="2"/>
        <v>#VALUE!</v>
      </c>
      <c r="G57" s="69">
        <v>40</v>
      </c>
      <c r="H57" s="66" t="str">
        <f>IFERROR(VLOOKUP(A57,'LP Purolator 04-2023'!$B$8:$H$987,1,0),"Verificar Producto")</f>
        <v>Verificar Producto</v>
      </c>
      <c r="I57" s="66" t="str">
        <f>IFERROR(VLOOKUP(A57,'LP Purolator 04-2023'!$B$8:$S$987,3,0),"")</f>
        <v/>
      </c>
      <c r="J57" s="66" t="str">
        <f>IFERROR(VLOOKUP(A57,'LP Purolator 04-2023'!$B$8:$S$987,5,0),"")</f>
        <v/>
      </c>
      <c r="K57" s="67" t="str">
        <f>IFERROR(VLOOKUP(A57,'LP Purolator 04-2023'!$B$8:$S$987,4,0),"")</f>
        <v/>
      </c>
      <c r="L57" s="67" t="str">
        <f t="shared" si="3"/>
        <v/>
      </c>
      <c r="M57" s="68" t="str">
        <f t="shared" si="4"/>
        <v/>
      </c>
    </row>
    <row r="58" spans="1:13">
      <c r="A58" s="23"/>
      <c r="B58" s="23"/>
      <c r="C58" s="65" t="str">
        <f>IFERROR(IF(VLOOKUP(A58,'LP Purolator 04-2023'!$B$8:$H$987,7,0)="",B58,VLOOKUP(A58,'LP Purolator 04-2023'!$B$8:$H$987,7,0)),"")</f>
        <v/>
      </c>
      <c r="D58" s="62" t="str">
        <f t="shared" si="0"/>
        <v/>
      </c>
      <c r="E58" s="63" t="str">
        <f t="shared" si="1"/>
        <v/>
      </c>
      <c r="F58" s="63" t="e">
        <f t="shared" si="2"/>
        <v>#VALUE!</v>
      </c>
      <c r="G58" s="69">
        <v>41</v>
      </c>
      <c r="H58" s="66" t="str">
        <f>IFERROR(VLOOKUP(A58,'LP Purolator 04-2023'!$B$8:$H$987,1,0),"Verificar Producto")</f>
        <v>Verificar Producto</v>
      </c>
      <c r="I58" s="66" t="str">
        <f>IFERROR(VLOOKUP(A58,'LP Purolator 04-2023'!$B$8:$S$987,3,0),"")</f>
        <v/>
      </c>
      <c r="J58" s="66" t="str">
        <f>IFERROR(VLOOKUP(A58,'LP Purolator 04-2023'!$B$8:$S$987,5,0),"")</f>
        <v/>
      </c>
      <c r="K58" s="67" t="str">
        <f>IFERROR(VLOOKUP(A58,'LP Purolator 04-2023'!$B$8:$S$987,4,0),"")</f>
        <v/>
      </c>
      <c r="L58" s="67" t="str">
        <f t="shared" si="3"/>
        <v/>
      </c>
      <c r="M58" s="68" t="str">
        <f t="shared" si="4"/>
        <v/>
      </c>
    </row>
    <row r="59" spans="1:13">
      <c r="A59" s="23"/>
      <c r="B59" s="23"/>
      <c r="C59" s="65" t="str">
        <f>IFERROR(IF(VLOOKUP(A59,'LP Purolator 04-2023'!$B$8:$H$987,7,0)="",B59,VLOOKUP(A59,'LP Purolator 04-2023'!$B$8:$H$987,7,0)),"")</f>
        <v/>
      </c>
      <c r="D59" s="62" t="str">
        <f t="shared" si="0"/>
        <v/>
      </c>
      <c r="E59" s="63" t="str">
        <f t="shared" si="1"/>
        <v/>
      </c>
      <c r="F59" s="63" t="e">
        <f t="shared" si="2"/>
        <v>#VALUE!</v>
      </c>
      <c r="G59" s="69">
        <v>42</v>
      </c>
      <c r="H59" s="66" t="str">
        <f>IFERROR(VLOOKUP(A59,'LP Purolator 04-2023'!$B$8:$H$987,1,0),"Verificar Producto")</f>
        <v>Verificar Producto</v>
      </c>
      <c r="I59" s="66" t="str">
        <f>IFERROR(VLOOKUP(A59,'LP Purolator 04-2023'!$B$8:$S$987,3,0),"")</f>
        <v/>
      </c>
      <c r="J59" s="66" t="str">
        <f>IFERROR(VLOOKUP(A59,'LP Purolator 04-2023'!$B$8:$S$987,5,0),"")</f>
        <v/>
      </c>
      <c r="K59" s="67" t="str">
        <f>IFERROR(VLOOKUP(A59,'LP Purolator 04-2023'!$B$8:$S$987,4,0),"")</f>
        <v/>
      </c>
      <c r="L59" s="67" t="str">
        <f t="shared" si="3"/>
        <v/>
      </c>
      <c r="M59" s="68" t="str">
        <f t="shared" si="4"/>
        <v/>
      </c>
    </row>
    <row r="60" spans="1:13">
      <c r="A60" s="23"/>
      <c r="B60" s="23"/>
      <c r="C60" s="65" t="str">
        <f>IFERROR(IF(VLOOKUP(A60,'LP Purolator 04-2023'!$B$8:$H$987,7,0)="",B60,VLOOKUP(A60,'LP Purolator 04-2023'!$B$8:$H$987,7,0)),"")</f>
        <v/>
      </c>
      <c r="D60" s="62" t="str">
        <f t="shared" si="0"/>
        <v/>
      </c>
      <c r="E60" s="63" t="str">
        <f t="shared" si="1"/>
        <v/>
      </c>
      <c r="F60" s="63" t="e">
        <f t="shared" si="2"/>
        <v>#VALUE!</v>
      </c>
      <c r="G60" s="69">
        <v>43</v>
      </c>
      <c r="H60" s="66" t="str">
        <f>IFERROR(VLOOKUP(A60,'LP Purolator 04-2023'!$B$8:$H$987,1,0),"Verificar Producto")</f>
        <v>Verificar Producto</v>
      </c>
      <c r="I60" s="66" t="str">
        <f>IFERROR(VLOOKUP(A60,'LP Purolator 04-2023'!$B$8:$S$987,3,0),"")</f>
        <v/>
      </c>
      <c r="J60" s="66" t="str">
        <f>IFERROR(VLOOKUP(A60,'LP Purolator 04-2023'!$B$8:$S$987,5,0),"")</f>
        <v/>
      </c>
      <c r="K60" s="67" t="str">
        <f>IFERROR(VLOOKUP(A60,'LP Purolator 04-2023'!$B$8:$S$987,4,0),"")</f>
        <v/>
      </c>
      <c r="L60" s="67" t="str">
        <f t="shared" si="3"/>
        <v/>
      </c>
      <c r="M60" s="68" t="str">
        <f t="shared" si="4"/>
        <v/>
      </c>
    </row>
    <row r="61" spans="1:13">
      <c r="A61" s="23"/>
      <c r="B61" s="23"/>
      <c r="C61" s="65" t="str">
        <f>IFERROR(IF(VLOOKUP(A61,'LP Purolator 04-2023'!$B$8:$H$987,7,0)="",B61,VLOOKUP(A61,'LP Purolator 04-2023'!$B$8:$H$987,7,0)),"")</f>
        <v/>
      </c>
      <c r="D61" s="62" t="str">
        <f t="shared" si="0"/>
        <v/>
      </c>
      <c r="E61" s="63" t="str">
        <f t="shared" si="1"/>
        <v/>
      </c>
      <c r="F61" s="63" t="e">
        <f t="shared" si="2"/>
        <v>#VALUE!</v>
      </c>
      <c r="G61" s="69">
        <v>44</v>
      </c>
      <c r="H61" s="66" t="str">
        <f>IFERROR(VLOOKUP(A61,'LP Purolator 04-2023'!$B$8:$H$987,1,0),"Verificar Producto")</f>
        <v>Verificar Producto</v>
      </c>
      <c r="I61" s="66" t="str">
        <f>IFERROR(VLOOKUP(A61,'LP Purolator 04-2023'!$B$8:$S$987,3,0),"")</f>
        <v/>
      </c>
      <c r="J61" s="66" t="str">
        <f>IFERROR(VLOOKUP(A61,'LP Purolator 04-2023'!$B$8:$S$987,5,0),"")</f>
        <v/>
      </c>
      <c r="K61" s="67" t="str">
        <f>IFERROR(VLOOKUP(A61,'LP Purolator 04-2023'!$B$8:$S$987,4,0),"")</f>
        <v/>
      </c>
      <c r="L61" s="67" t="str">
        <f t="shared" si="3"/>
        <v/>
      </c>
      <c r="M61" s="68" t="str">
        <f t="shared" si="4"/>
        <v/>
      </c>
    </row>
    <row r="62" spans="1:13">
      <c r="A62" s="23"/>
      <c r="B62" s="23"/>
      <c r="C62" s="65" t="str">
        <f>IFERROR(IF(VLOOKUP(A62,'LP Purolator 04-2023'!$B$8:$H$987,7,0)="",B62,VLOOKUP(A62,'LP Purolator 04-2023'!$B$8:$H$987,7,0)),"")</f>
        <v/>
      </c>
      <c r="D62" s="62" t="str">
        <f t="shared" si="0"/>
        <v/>
      </c>
      <c r="E62" s="63" t="str">
        <f t="shared" si="1"/>
        <v/>
      </c>
      <c r="F62" s="63" t="e">
        <f t="shared" si="2"/>
        <v>#VALUE!</v>
      </c>
      <c r="G62" s="69">
        <v>45</v>
      </c>
      <c r="H62" s="66" t="str">
        <f>IFERROR(VLOOKUP(A62,'LP Purolator 04-2023'!$B$8:$H$987,1,0),"Verificar Producto")</f>
        <v>Verificar Producto</v>
      </c>
      <c r="I62" s="66" t="str">
        <f>IFERROR(VLOOKUP(A62,'LP Purolator 04-2023'!$B$8:$S$987,3,0),"")</f>
        <v/>
      </c>
      <c r="J62" s="66" t="str">
        <f>IFERROR(VLOOKUP(A62,'LP Purolator 04-2023'!$B$8:$S$987,5,0),"")</f>
        <v/>
      </c>
      <c r="K62" s="67" t="str">
        <f>IFERROR(VLOOKUP(A62,'LP Purolator 04-2023'!$B$8:$S$987,4,0),"")</f>
        <v/>
      </c>
      <c r="L62" s="67" t="str">
        <f t="shared" si="3"/>
        <v/>
      </c>
      <c r="M62" s="68" t="str">
        <f t="shared" si="4"/>
        <v/>
      </c>
    </row>
    <row r="63" spans="1:13">
      <c r="A63" s="23"/>
      <c r="B63" s="23"/>
      <c r="C63" s="65" t="str">
        <f>IFERROR(IF(VLOOKUP(A63,'LP Purolator 04-2023'!$B$8:$H$987,7,0)="",B63,VLOOKUP(A63,'LP Purolator 04-2023'!$B$8:$H$987,7,0)),"")</f>
        <v/>
      </c>
      <c r="D63" s="62" t="str">
        <f t="shared" si="0"/>
        <v/>
      </c>
      <c r="E63" s="63" t="str">
        <f t="shared" si="1"/>
        <v/>
      </c>
      <c r="F63" s="63" t="e">
        <f t="shared" si="2"/>
        <v>#VALUE!</v>
      </c>
      <c r="G63" s="69">
        <v>46</v>
      </c>
      <c r="H63" s="66" t="str">
        <f>IFERROR(VLOOKUP(A63,'LP Purolator 04-2023'!$B$8:$H$987,1,0),"Verificar Producto")</f>
        <v>Verificar Producto</v>
      </c>
      <c r="I63" s="66" t="str">
        <f>IFERROR(VLOOKUP(A63,'LP Purolator 04-2023'!$B$8:$S$987,3,0),"")</f>
        <v/>
      </c>
      <c r="J63" s="66" t="str">
        <f>IFERROR(VLOOKUP(A63,'LP Purolator 04-2023'!$B$8:$S$987,5,0),"")</f>
        <v/>
      </c>
      <c r="K63" s="67" t="str">
        <f>IFERROR(VLOOKUP(A63,'LP Purolator 04-2023'!$B$8:$S$987,4,0),"")</f>
        <v/>
      </c>
      <c r="L63" s="67" t="str">
        <f t="shared" si="3"/>
        <v/>
      </c>
      <c r="M63" s="68" t="str">
        <f t="shared" si="4"/>
        <v/>
      </c>
    </row>
    <row r="64" spans="1:13">
      <c r="A64" s="23"/>
      <c r="B64" s="23"/>
      <c r="C64" s="65" t="str">
        <f>IFERROR(IF(VLOOKUP(A64,'LP Purolator 04-2023'!$B$8:$H$987,7,0)="",B64,VLOOKUP(A64,'LP Purolator 04-2023'!$B$8:$H$987,7,0)),"")</f>
        <v/>
      </c>
      <c r="D64" s="62" t="str">
        <f t="shared" si="0"/>
        <v/>
      </c>
      <c r="E64" s="63" t="str">
        <f t="shared" si="1"/>
        <v/>
      </c>
      <c r="F64" s="63" t="e">
        <f t="shared" si="2"/>
        <v>#VALUE!</v>
      </c>
      <c r="G64" s="69">
        <v>47</v>
      </c>
      <c r="H64" s="66" t="str">
        <f>IFERROR(VLOOKUP(A64,'LP Purolator 04-2023'!$B$8:$H$987,1,0),"Verificar Producto")</f>
        <v>Verificar Producto</v>
      </c>
      <c r="I64" s="66" t="str">
        <f>IFERROR(VLOOKUP(A64,'LP Purolator 04-2023'!$B$8:$S$987,3,0),"")</f>
        <v/>
      </c>
      <c r="J64" s="66" t="str">
        <f>IFERROR(VLOOKUP(A64,'LP Purolator 04-2023'!$B$8:$S$987,5,0),"")</f>
        <v/>
      </c>
      <c r="K64" s="67" t="str">
        <f>IFERROR(VLOOKUP(A64,'LP Purolator 04-2023'!$B$8:$S$987,4,0),"")</f>
        <v/>
      </c>
      <c r="L64" s="67" t="str">
        <f t="shared" si="3"/>
        <v/>
      </c>
      <c r="M64" s="68" t="str">
        <f t="shared" si="4"/>
        <v/>
      </c>
    </row>
    <row r="65" spans="1:13">
      <c r="A65" s="23"/>
      <c r="B65" s="23"/>
      <c r="C65" s="65" t="str">
        <f>IFERROR(IF(VLOOKUP(A65,'LP Purolator 04-2023'!$B$8:$H$987,7,0)="",B65,VLOOKUP(A65,'LP Purolator 04-2023'!$B$8:$H$987,7,0)),"")</f>
        <v/>
      </c>
      <c r="D65" s="62" t="str">
        <f t="shared" si="0"/>
        <v/>
      </c>
      <c r="E65" s="63" t="str">
        <f t="shared" si="1"/>
        <v/>
      </c>
      <c r="F65" s="63" t="e">
        <f t="shared" si="2"/>
        <v>#VALUE!</v>
      </c>
      <c r="G65" s="69">
        <v>48</v>
      </c>
      <c r="H65" s="66" t="str">
        <f>IFERROR(VLOOKUP(A65,'LP Purolator 04-2023'!$B$8:$H$987,1,0),"Verificar Producto")</f>
        <v>Verificar Producto</v>
      </c>
      <c r="I65" s="66" t="str">
        <f>IFERROR(VLOOKUP(A65,'LP Purolator 04-2023'!$B$8:$S$987,3,0),"")</f>
        <v/>
      </c>
      <c r="J65" s="66" t="str">
        <f>IFERROR(VLOOKUP(A65,'LP Purolator 04-2023'!$B$8:$S$987,5,0),"")</f>
        <v/>
      </c>
      <c r="K65" s="67" t="str">
        <f>IFERROR(VLOOKUP(A65,'LP Purolator 04-2023'!$B$8:$S$987,4,0),"")</f>
        <v/>
      </c>
      <c r="L65" s="67" t="str">
        <f t="shared" si="3"/>
        <v/>
      </c>
      <c r="M65" s="68" t="str">
        <f t="shared" si="4"/>
        <v/>
      </c>
    </row>
    <row r="66" spans="1:13">
      <c r="A66" s="23"/>
      <c r="B66" s="23"/>
      <c r="C66" s="65" t="str">
        <f>IFERROR(IF(VLOOKUP(A66,'LP Purolator 04-2023'!$B$8:$H$987,7,0)="",B66,VLOOKUP(A66,'LP Purolator 04-2023'!$B$8:$H$987,7,0)),"")</f>
        <v/>
      </c>
      <c r="D66" s="62" t="str">
        <f t="shared" si="0"/>
        <v/>
      </c>
      <c r="E66" s="63" t="str">
        <f t="shared" si="1"/>
        <v/>
      </c>
      <c r="F66" s="63" t="e">
        <f t="shared" si="2"/>
        <v>#VALUE!</v>
      </c>
      <c r="G66" s="69">
        <v>49</v>
      </c>
      <c r="H66" s="66" t="str">
        <f>IFERROR(VLOOKUP(A66,'LP Purolator 04-2023'!$B$8:$H$987,1,0),"Verificar Producto")</f>
        <v>Verificar Producto</v>
      </c>
      <c r="I66" s="66" t="str">
        <f>IFERROR(VLOOKUP(A66,'LP Purolator 04-2023'!$B$8:$S$987,3,0),"")</f>
        <v/>
      </c>
      <c r="J66" s="66" t="str">
        <f>IFERROR(VLOOKUP(A66,'LP Purolator 04-2023'!$B$8:$S$987,5,0),"")</f>
        <v/>
      </c>
      <c r="K66" s="67" t="str">
        <f>IFERROR(VLOOKUP(A66,'LP Purolator 04-2023'!$B$8:$S$987,4,0),"")</f>
        <v/>
      </c>
      <c r="L66" s="67" t="str">
        <f t="shared" si="3"/>
        <v/>
      </c>
      <c r="M66" s="68" t="str">
        <f t="shared" si="4"/>
        <v/>
      </c>
    </row>
    <row r="67" spans="1:13">
      <c r="A67" s="23"/>
      <c r="B67" s="23"/>
      <c r="C67" s="65" t="str">
        <f>IFERROR(IF(VLOOKUP(A67,'LP Purolator 04-2023'!$B$8:$H$987,7,0)="",B67,VLOOKUP(A67,'LP Purolator 04-2023'!$B$8:$H$987,7,0)),"")</f>
        <v/>
      </c>
      <c r="D67" s="62" t="str">
        <f t="shared" si="0"/>
        <v/>
      </c>
      <c r="E67" s="63" t="str">
        <f t="shared" si="1"/>
        <v/>
      </c>
      <c r="F67" s="63" t="e">
        <f t="shared" si="2"/>
        <v>#VALUE!</v>
      </c>
      <c r="G67" s="69">
        <v>50</v>
      </c>
      <c r="H67" s="66" t="str">
        <f>IFERROR(VLOOKUP(A67,'LP Purolator 04-2023'!$B$8:$H$987,1,0),"Verificar Producto")</f>
        <v>Verificar Producto</v>
      </c>
      <c r="I67" s="66" t="str">
        <f>IFERROR(VLOOKUP(A67,'LP Purolator 04-2023'!$B$8:$S$987,3,0),"")</f>
        <v/>
      </c>
      <c r="J67" s="66" t="str">
        <f>IFERROR(VLOOKUP(A67,'LP Purolator 04-2023'!$B$8:$S$987,5,0),"")</f>
        <v/>
      </c>
      <c r="K67" s="67" t="str">
        <f>IFERROR(VLOOKUP(A67,'LP Purolator 04-2023'!$B$8:$S$987,4,0),"")</f>
        <v/>
      </c>
      <c r="L67" s="67" t="str">
        <f t="shared" si="3"/>
        <v/>
      </c>
      <c r="M67" s="68" t="str">
        <f t="shared" si="4"/>
        <v/>
      </c>
    </row>
    <row r="68" spans="1:13">
      <c r="A68" s="23"/>
      <c r="B68" s="23"/>
      <c r="C68" s="65" t="str">
        <f>IFERROR(IF(VLOOKUP(A68,'LP Purolator 04-2023'!$B$8:$H$987,7,0)="",B68,VLOOKUP(A68,'LP Purolator 04-2023'!$B$8:$H$987,7,0)),"")</f>
        <v/>
      </c>
      <c r="D68" s="62" t="str">
        <f t="shared" si="0"/>
        <v/>
      </c>
      <c r="E68" s="63" t="str">
        <f t="shared" si="1"/>
        <v/>
      </c>
      <c r="F68" s="63" t="e">
        <f t="shared" si="2"/>
        <v>#VALUE!</v>
      </c>
      <c r="G68" s="69">
        <v>51</v>
      </c>
      <c r="H68" s="66" t="str">
        <f>IFERROR(VLOOKUP(A68,'LP Purolator 04-2023'!$B$8:$H$987,1,0),"Verificar Producto")</f>
        <v>Verificar Producto</v>
      </c>
      <c r="I68" s="66" t="str">
        <f>IFERROR(VLOOKUP(A68,'LP Purolator 04-2023'!$B$8:$S$987,3,0),"")</f>
        <v/>
      </c>
      <c r="J68" s="66" t="str">
        <f>IFERROR(VLOOKUP(A68,'LP Purolator 04-2023'!$B$8:$S$987,5,0),"")</f>
        <v/>
      </c>
      <c r="K68" s="67" t="str">
        <f>IFERROR(VLOOKUP(A68,'LP Purolator 04-2023'!$B$8:$S$987,4,0),"")</f>
        <v/>
      </c>
      <c r="L68" s="67" t="str">
        <f t="shared" si="3"/>
        <v/>
      </c>
      <c r="M68" s="68" t="str">
        <f t="shared" si="4"/>
        <v/>
      </c>
    </row>
    <row r="69" spans="1:13">
      <c r="A69" s="23"/>
      <c r="B69" s="23"/>
      <c r="C69" s="65" t="str">
        <f>IFERROR(IF(VLOOKUP(A69,'LP Purolator 04-2023'!$B$8:$H$987,7,0)="",B69,VLOOKUP(A69,'LP Purolator 04-2023'!$B$8:$H$987,7,0)),"")</f>
        <v/>
      </c>
      <c r="D69" s="62" t="str">
        <f t="shared" si="0"/>
        <v/>
      </c>
      <c r="E69" s="63" t="str">
        <f t="shared" si="1"/>
        <v/>
      </c>
      <c r="F69" s="63" t="e">
        <f t="shared" si="2"/>
        <v>#VALUE!</v>
      </c>
      <c r="G69" s="69">
        <v>52</v>
      </c>
      <c r="H69" s="66" t="str">
        <f>IFERROR(VLOOKUP(A69,'LP Purolator 04-2023'!$B$8:$H$987,1,0),"Verificar Producto")</f>
        <v>Verificar Producto</v>
      </c>
      <c r="I69" s="66" t="str">
        <f>IFERROR(VLOOKUP(A69,'LP Purolator 04-2023'!$B$8:$S$987,3,0),"")</f>
        <v/>
      </c>
      <c r="J69" s="66" t="str">
        <f>IFERROR(VLOOKUP(A69,'LP Purolator 04-2023'!$B$8:$S$987,5,0),"")</f>
        <v/>
      </c>
      <c r="K69" s="67" t="str">
        <f>IFERROR(VLOOKUP(A69,'LP Purolator 04-2023'!$B$8:$S$987,4,0),"")</f>
        <v/>
      </c>
      <c r="L69" s="67" t="str">
        <f t="shared" si="3"/>
        <v/>
      </c>
      <c r="M69" s="68" t="str">
        <f t="shared" si="4"/>
        <v/>
      </c>
    </row>
    <row r="70" spans="1:13">
      <c r="A70" s="23"/>
      <c r="B70" s="23"/>
      <c r="C70" s="65" t="str">
        <f>IFERROR(IF(VLOOKUP(A70,'LP Purolator 04-2023'!$B$8:$H$987,7,0)="",B70,VLOOKUP(A70,'LP Purolator 04-2023'!$B$8:$H$987,7,0)),"")</f>
        <v/>
      </c>
      <c r="D70" s="62" t="str">
        <f t="shared" si="0"/>
        <v/>
      </c>
      <c r="E70" s="63" t="str">
        <f t="shared" si="1"/>
        <v/>
      </c>
      <c r="F70" s="63" t="e">
        <f t="shared" si="2"/>
        <v>#VALUE!</v>
      </c>
      <c r="G70" s="69">
        <v>53</v>
      </c>
      <c r="H70" s="66" t="str">
        <f>IFERROR(VLOOKUP(A70,'LP Purolator 04-2023'!$B$8:$H$987,1,0),"Verificar Producto")</f>
        <v>Verificar Producto</v>
      </c>
      <c r="I70" s="66" t="str">
        <f>IFERROR(VLOOKUP(A70,'LP Purolator 04-2023'!$B$8:$S$987,3,0),"")</f>
        <v/>
      </c>
      <c r="J70" s="66" t="str">
        <f>IFERROR(VLOOKUP(A70,'LP Purolator 04-2023'!$B$8:$S$987,5,0),"")</f>
        <v/>
      </c>
      <c r="K70" s="67" t="str">
        <f>IFERROR(VLOOKUP(A70,'LP Purolator 04-2023'!$B$8:$S$987,4,0),"")</f>
        <v/>
      </c>
      <c r="L70" s="67" t="str">
        <f t="shared" si="3"/>
        <v/>
      </c>
      <c r="M70" s="68" t="str">
        <f t="shared" si="4"/>
        <v/>
      </c>
    </row>
    <row r="71" spans="1:13">
      <c r="A71" s="23"/>
      <c r="B71" s="23"/>
      <c r="C71" s="65" t="str">
        <f>IFERROR(IF(VLOOKUP(A71,'LP Purolator 04-2023'!$B$8:$H$987,7,0)="",B71,VLOOKUP(A71,'LP Purolator 04-2023'!$B$8:$H$987,7,0)),"")</f>
        <v/>
      </c>
      <c r="D71" s="62" t="str">
        <f t="shared" si="0"/>
        <v/>
      </c>
      <c r="E71" s="63" t="str">
        <f t="shared" si="1"/>
        <v/>
      </c>
      <c r="F71" s="63" t="e">
        <f t="shared" si="2"/>
        <v>#VALUE!</v>
      </c>
      <c r="G71" s="69">
        <v>54</v>
      </c>
      <c r="H71" s="66" t="str">
        <f>IFERROR(VLOOKUP(A71,'LP Purolator 04-2023'!$B$8:$H$987,1,0),"Verificar Producto")</f>
        <v>Verificar Producto</v>
      </c>
      <c r="I71" s="66" t="str">
        <f>IFERROR(VLOOKUP(A71,'LP Purolator 04-2023'!$B$8:$S$987,3,0),"")</f>
        <v/>
      </c>
      <c r="J71" s="66" t="str">
        <f>IFERROR(VLOOKUP(A71,'LP Purolator 04-2023'!$B$8:$S$987,5,0),"")</f>
        <v/>
      </c>
      <c r="K71" s="67" t="str">
        <f>IFERROR(VLOOKUP(A71,'LP Purolator 04-2023'!$B$8:$S$987,4,0),"")</f>
        <v/>
      </c>
      <c r="L71" s="67" t="str">
        <f t="shared" si="3"/>
        <v/>
      </c>
      <c r="M71" s="68" t="str">
        <f t="shared" si="4"/>
        <v/>
      </c>
    </row>
    <row r="72" spans="1:13">
      <c r="A72" s="23"/>
      <c r="B72" s="23"/>
      <c r="C72" s="65" t="str">
        <f>IFERROR(IF(VLOOKUP(A72,'LP Purolator 04-2023'!$B$8:$H$987,7,0)="",B72,VLOOKUP(A72,'LP Purolator 04-2023'!$B$8:$H$987,7,0)),"")</f>
        <v/>
      </c>
      <c r="D72" s="62" t="str">
        <f t="shared" si="0"/>
        <v/>
      </c>
      <c r="E72" s="63" t="str">
        <f t="shared" si="1"/>
        <v/>
      </c>
      <c r="F72" s="63" t="e">
        <f t="shared" si="2"/>
        <v>#VALUE!</v>
      </c>
      <c r="G72" s="69">
        <v>55</v>
      </c>
      <c r="H72" s="66" t="str">
        <f>IFERROR(VLOOKUP(A72,'LP Purolator 04-2023'!$B$8:$H$987,1,0),"Verificar Producto")</f>
        <v>Verificar Producto</v>
      </c>
      <c r="I72" s="66" t="str">
        <f>IFERROR(VLOOKUP(A72,'LP Purolator 04-2023'!$B$8:$S$987,3,0),"")</f>
        <v/>
      </c>
      <c r="J72" s="66" t="str">
        <f>IFERROR(VLOOKUP(A72,'LP Purolator 04-2023'!$B$8:$S$987,5,0),"")</f>
        <v/>
      </c>
      <c r="K72" s="67" t="str">
        <f>IFERROR(VLOOKUP(A72,'LP Purolator 04-2023'!$B$8:$S$987,4,0),"")</f>
        <v/>
      </c>
      <c r="L72" s="67" t="str">
        <f t="shared" si="3"/>
        <v/>
      </c>
      <c r="M72" s="68" t="str">
        <f t="shared" si="4"/>
        <v/>
      </c>
    </row>
    <row r="73" spans="1:13">
      <c r="A73" s="23"/>
      <c r="B73" s="23"/>
      <c r="C73" s="65" t="str">
        <f>IFERROR(IF(VLOOKUP(A73,'LP Purolator 04-2023'!$B$8:$H$987,7,0)="",B73,VLOOKUP(A73,'LP Purolator 04-2023'!$B$8:$H$987,7,0)),"")</f>
        <v/>
      </c>
      <c r="D73" s="62" t="str">
        <f t="shared" si="0"/>
        <v/>
      </c>
      <c r="E73" s="63" t="str">
        <f t="shared" si="1"/>
        <v/>
      </c>
      <c r="F73" s="63" t="e">
        <f t="shared" si="2"/>
        <v>#VALUE!</v>
      </c>
      <c r="G73" s="69">
        <v>56</v>
      </c>
      <c r="H73" s="66" t="str">
        <f>IFERROR(VLOOKUP(A73,'LP Purolator 04-2023'!$B$8:$H$987,1,0),"Verificar Producto")</f>
        <v>Verificar Producto</v>
      </c>
      <c r="I73" s="66" t="str">
        <f>IFERROR(VLOOKUP(A73,'LP Purolator 04-2023'!$B$8:$S$987,3,0),"")</f>
        <v/>
      </c>
      <c r="J73" s="66" t="str">
        <f>IFERROR(VLOOKUP(A73,'LP Purolator 04-2023'!$B$8:$S$987,5,0),"")</f>
        <v/>
      </c>
      <c r="K73" s="67" t="str">
        <f>IFERROR(VLOOKUP(A73,'LP Purolator 04-2023'!$B$8:$S$987,4,0),"")</f>
        <v/>
      </c>
      <c r="L73" s="67" t="str">
        <f t="shared" si="3"/>
        <v/>
      </c>
      <c r="M73" s="68" t="str">
        <f t="shared" si="4"/>
        <v/>
      </c>
    </row>
    <row r="74" spans="1:13">
      <c r="A74" s="23"/>
      <c r="B74" s="23"/>
      <c r="C74" s="65" t="str">
        <f>IFERROR(IF(VLOOKUP(A74,'LP Purolator 04-2023'!$B$8:$H$987,7,0)="",B74,VLOOKUP(A74,'LP Purolator 04-2023'!$B$8:$H$987,7,0)),"")</f>
        <v/>
      </c>
      <c r="D74" s="62" t="str">
        <f t="shared" si="0"/>
        <v/>
      </c>
      <c r="E74" s="63" t="str">
        <f t="shared" si="1"/>
        <v/>
      </c>
      <c r="F74" s="63" t="e">
        <f t="shared" si="2"/>
        <v>#VALUE!</v>
      </c>
      <c r="G74" s="69">
        <v>57</v>
      </c>
      <c r="H74" s="66" t="str">
        <f>IFERROR(VLOOKUP(A74,'LP Purolator 04-2023'!$B$8:$H$987,1,0),"Verificar Producto")</f>
        <v>Verificar Producto</v>
      </c>
      <c r="I74" s="66" t="str">
        <f>IFERROR(VLOOKUP(A74,'LP Purolator 04-2023'!$B$8:$S$987,3,0),"")</f>
        <v/>
      </c>
      <c r="J74" s="66" t="str">
        <f>IFERROR(VLOOKUP(A74,'LP Purolator 04-2023'!$B$8:$S$987,5,0),"")</f>
        <v/>
      </c>
      <c r="K74" s="67" t="str">
        <f>IFERROR(VLOOKUP(A74,'LP Purolator 04-2023'!$B$8:$S$987,4,0),"")</f>
        <v/>
      </c>
      <c r="L74" s="67" t="str">
        <f t="shared" si="3"/>
        <v/>
      </c>
      <c r="M74" s="68" t="str">
        <f t="shared" si="4"/>
        <v/>
      </c>
    </row>
    <row r="75" spans="1:13">
      <c r="A75" s="23"/>
      <c r="B75" s="23"/>
      <c r="C75" s="65" t="str">
        <f>IFERROR(IF(VLOOKUP(A75,'LP Purolator 04-2023'!$B$8:$H$987,7,0)="",B75,VLOOKUP(A75,'LP Purolator 04-2023'!$B$8:$H$987,7,0)),"")</f>
        <v/>
      </c>
      <c r="D75" s="62" t="str">
        <f t="shared" si="0"/>
        <v/>
      </c>
      <c r="E75" s="63" t="str">
        <f t="shared" si="1"/>
        <v/>
      </c>
      <c r="F75" s="63" t="e">
        <f t="shared" si="2"/>
        <v>#VALUE!</v>
      </c>
      <c r="G75" s="69">
        <v>58</v>
      </c>
      <c r="H75" s="66" t="str">
        <f>IFERROR(VLOOKUP(A75,'LP Purolator 04-2023'!$B$8:$H$987,1,0),"Verificar Producto")</f>
        <v>Verificar Producto</v>
      </c>
      <c r="I75" s="66" t="str">
        <f>IFERROR(VLOOKUP(A75,'LP Purolator 04-2023'!$B$8:$S$987,3,0),"")</f>
        <v/>
      </c>
      <c r="J75" s="66" t="str">
        <f>IFERROR(VLOOKUP(A75,'LP Purolator 04-2023'!$B$8:$S$987,5,0),"")</f>
        <v/>
      </c>
      <c r="K75" s="67" t="str">
        <f>IFERROR(VLOOKUP(A75,'LP Purolator 04-2023'!$B$8:$S$987,4,0),"")</f>
        <v/>
      </c>
      <c r="L75" s="67" t="str">
        <f t="shared" si="3"/>
        <v/>
      </c>
      <c r="M75" s="68" t="str">
        <f t="shared" si="4"/>
        <v/>
      </c>
    </row>
    <row r="76" spans="1:13">
      <c r="A76" s="23"/>
      <c r="B76" s="23"/>
      <c r="C76" s="65" t="str">
        <f>IFERROR(IF(VLOOKUP(A76,'LP Purolator 04-2023'!$B$8:$H$987,7,0)="",B76,VLOOKUP(A76,'LP Purolator 04-2023'!$B$8:$H$987,7,0)),"")</f>
        <v/>
      </c>
      <c r="D76" s="62" t="str">
        <f t="shared" si="0"/>
        <v/>
      </c>
      <c r="E76" s="63" t="str">
        <f t="shared" si="1"/>
        <v/>
      </c>
      <c r="F76" s="63" t="e">
        <f t="shared" si="2"/>
        <v>#VALUE!</v>
      </c>
      <c r="G76" s="69">
        <v>59</v>
      </c>
      <c r="H76" s="66" t="str">
        <f>IFERROR(VLOOKUP(A76,'LP Purolator 04-2023'!$B$8:$H$987,1,0),"Verificar Producto")</f>
        <v>Verificar Producto</v>
      </c>
      <c r="I76" s="66" t="str">
        <f>IFERROR(VLOOKUP(A76,'LP Purolator 04-2023'!$B$8:$S$987,3,0),"")</f>
        <v/>
      </c>
      <c r="J76" s="66" t="str">
        <f>IFERROR(VLOOKUP(A76,'LP Purolator 04-2023'!$B$8:$S$987,5,0),"")</f>
        <v/>
      </c>
      <c r="K76" s="67" t="str">
        <f>IFERROR(VLOOKUP(A76,'LP Purolator 04-2023'!$B$8:$S$987,4,0),"")</f>
        <v/>
      </c>
      <c r="L76" s="67" t="str">
        <f t="shared" si="3"/>
        <v/>
      </c>
      <c r="M76" s="68" t="str">
        <f t="shared" si="4"/>
        <v/>
      </c>
    </row>
    <row r="77" spans="1:13">
      <c r="A77" s="23"/>
      <c r="B77" s="23"/>
      <c r="C77" s="65" t="str">
        <f>IFERROR(IF(VLOOKUP(A77,'LP Purolator 04-2023'!$B$8:$H$987,7,0)="",B77,VLOOKUP(A77,'LP Purolator 04-2023'!$B$8:$H$987,7,0)),"")</f>
        <v/>
      </c>
      <c r="D77" s="62" t="str">
        <f t="shared" si="0"/>
        <v/>
      </c>
      <c r="E77" s="63" t="str">
        <f t="shared" si="1"/>
        <v/>
      </c>
      <c r="F77" s="63" t="e">
        <f t="shared" si="2"/>
        <v>#VALUE!</v>
      </c>
      <c r="G77" s="69">
        <v>60</v>
      </c>
      <c r="H77" s="66" t="str">
        <f>IFERROR(VLOOKUP(A77,'LP Purolator 04-2023'!$B$8:$H$987,1,0),"Verificar Producto")</f>
        <v>Verificar Producto</v>
      </c>
      <c r="I77" s="66" t="str">
        <f>IFERROR(VLOOKUP(A77,'LP Purolator 04-2023'!$B$8:$S$987,3,0),"")</f>
        <v/>
      </c>
      <c r="J77" s="66" t="str">
        <f>IFERROR(VLOOKUP(A77,'LP Purolator 04-2023'!$B$8:$S$987,5,0),"")</f>
        <v/>
      </c>
      <c r="K77" s="67" t="str">
        <f>IFERROR(VLOOKUP(A77,'LP Purolator 04-2023'!$B$8:$S$987,4,0),"")</f>
        <v/>
      </c>
      <c r="L77" s="67" t="str">
        <f t="shared" si="3"/>
        <v/>
      </c>
      <c r="M77" s="68" t="str">
        <f t="shared" si="4"/>
        <v/>
      </c>
    </row>
    <row r="78" spans="1:13">
      <c r="A78" s="23"/>
      <c r="B78" s="23"/>
      <c r="C78" s="65" t="str">
        <f>IFERROR(IF(VLOOKUP(A78,'LP Purolator 04-2023'!$B$8:$H$987,7,0)="",B78,VLOOKUP(A78,'LP Purolator 04-2023'!$B$8:$H$987,7,0)),"")</f>
        <v/>
      </c>
      <c r="D78" s="62" t="str">
        <f t="shared" si="0"/>
        <v/>
      </c>
      <c r="E78" s="63" t="str">
        <f t="shared" si="1"/>
        <v/>
      </c>
      <c r="F78" s="63" t="e">
        <f t="shared" si="2"/>
        <v>#VALUE!</v>
      </c>
      <c r="G78" s="69">
        <v>61</v>
      </c>
      <c r="H78" s="66" t="str">
        <f>IFERROR(VLOOKUP(A78,'LP Purolator 04-2023'!$B$8:$H$987,1,0),"Verificar Producto")</f>
        <v>Verificar Producto</v>
      </c>
      <c r="I78" s="66" t="str">
        <f>IFERROR(VLOOKUP(A78,'LP Purolator 04-2023'!$B$8:$S$987,3,0),"")</f>
        <v/>
      </c>
      <c r="J78" s="66" t="str">
        <f>IFERROR(VLOOKUP(A78,'LP Purolator 04-2023'!$B$8:$S$987,5,0),"")</f>
        <v/>
      </c>
      <c r="K78" s="67" t="str">
        <f>IFERROR(VLOOKUP(A78,'LP Purolator 04-2023'!$B$8:$S$987,4,0),"")</f>
        <v/>
      </c>
      <c r="L78" s="67" t="str">
        <f t="shared" si="3"/>
        <v/>
      </c>
      <c r="M78" s="68" t="str">
        <f t="shared" si="4"/>
        <v/>
      </c>
    </row>
    <row r="79" spans="1:13">
      <c r="A79" s="23"/>
      <c r="B79" s="23"/>
      <c r="C79" s="65" t="str">
        <f>IFERROR(IF(VLOOKUP(A79,'LP Purolator 04-2023'!$B$8:$H$987,7,0)="",B79,VLOOKUP(A79,'LP Purolator 04-2023'!$B$8:$H$987,7,0)),"")</f>
        <v/>
      </c>
      <c r="D79" s="62" t="str">
        <f t="shared" si="0"/>
        <v/>
      </c>
      <c r="E79" s="63" t="str">
        <f t="shared" si="1"/>
        <v/>
      </c>
      <c r="F79" s="63" t="e">
        <f t="shared" si="2"/>
        <v>#VALUE!</v>
      </c>
      <c r="G79" s="69">
        <v>62</v>
      </c>
      <c r="H79" s="66" t="str">
        <f>IFERROR(VLOOKUP(A79,'LP Purolator 04-2023'!$B$8:$H$987,1,0),"Verificar Producto")</f>
        <v>Verificar Producto</v>
      </c>
      <c r="I79" s="66" t="str">
        <f>IFERROR(VLOOKUP(A79,'LP Purolator 04-2023'!$B$8:$S$987,3,0),"")</f>
        <v/>
      </c>
      <c r="J79" s="66" t="str">
        <f>IFERROR(VLOOKUP(A79,'LP Purolator 04-2023'!$B$8:$S$987,5,0),"")</f>
        <v/>
      </c>
      <c r="K79" s="67" t="str">
        <f>IFERROR(VLOOKUP(A79,'LP Purolator 04-2023'!$B$8:$S$987,4,0),"")</f>
        <v/>
      </c>
      <c r="L79" s="67" t="str">
        <f t="shared" si="3"/>
        <v/>
      </c>
      <c r="M79" s="68" t="str">
        <f t="shared" si="4"/>
        <v/>
      </c>
    </row>
    <row r="80" spans="1:13">
      <c r="A80" s="23"/>
      <c r="B80" s="23"/>
      <c r="C80" s="65" t="str">
        <f>IFERROR(IF(VLOOKUP(A80,'LP Purolator 04-2023'!$B$8:$H$987,7,0)="",B80,VLOOKUP(A80,'LP Purolator 04-2023'!$B$8:$H$987,7,0)),"")</f>
        <v/>
      </c>
      <c r="D80" s="62" t="str">
        <f t="shared" si="0"/>
        <v/>
      </c>
      <c r="E80" s="63" t="str">
        <f t="shared" si="1"/>
        <v/>
      </c>
      <c r="F80" s="63" t="e">
        <f t="shared" si="2"/>
        <v>#VALUE!</v>
      </c>
      <c r="G80" s="69">
        <v>63</v>
      </c>
      <c r="H80" s="66" t="str">
        <f>IFERROR(VLOOKUP(A80,'LP Purolator 04-2023'!$B$8:$H$987,1,0),"Verificar Producto")</f>
        <v>Verificar Producto</v>
      </c>
      <c r="I80" s="66" t="str">
        <f>IFERROR(VLOOKUP(A80,'LP Purolator 04-2023'!$B$8:$S$987,3,0),"")</f>
        <v/>
      </c>
      <c r="J80" s="66" t="str">
        <f>IFERROR(VLOOKUP(A80,'LP Purolator 04-2023'!$B$8:$S$987,5,0),"")</f>
        <v/>
      </c>
      <c r="K80" s="67" t="str">
        <f>IFERROR(VLOOKUP(A80,'LP Purolator 04-2023'!$B$8:$S$987,4,0),"")</f>
        <v/>
      </c>
      <c r="L80" s="67" t="str">
        <f t="shared" si="3"/>
        <v/>
      </c>
      <c r="M80" s="68" t="str">
        <f t="shared" si="4"/>
        <v/>
      </c>
    </row>
    <row r="81" spans="1:13">
      <c r="A81" s="23"/>
      <c r="B81" s="23"/>
      <c r="C81" s="65" t="str">
        <f>IFERROR(IF(VLOOKUP(A81,'LP Purolator 04-2023'!$B$8:$H$987,7,0)="",B81,VLOOKUP(A81,'LP Purolator 04-2023'!$B$8:$H$987,7,0)),"")</f>
        <v/>
      </c>
      <c r="D81" s="62" t="str">
        <f t="shared" si="0"/>
        <v/>
      </c>
      <c r="E81" s="63" t="str">
        <f t="shared" si="1"/>
        <v/>
      </c>
      <c r="F81" s="63" t="e">
        <f t="shared" si="2"/>
        <v>#VALUE!</v>
      </c>
      <c r="G81" s="69">
        <v>64</v>
      </c>
      <c r="H81" s="66" t="str">
        <f>IFERROR(VLOOKUP(A81,'LP Purolator 04-2023'!$B$8:$H$987,1,0),"Verificar Producto")</f>
        <v>Verificar Producto</v>
      </c>
      <c r="I81" s="66" t="str">
        <f>IFERROR(VLOOKUP(A81,'LP Purolator 04-2023'!$B$8:$S$987,3,0),"")</f>
        <v/>
      </c>
      <c r="J81" s="66" t="str">
        <f>IFERROR(VLOOKUP(A81,'LP Purolator 04-2023'!$B$8:$S$987,5,0),"")</f>
        <v/>
      </c>
      <c r="K81" s="67" t="str">
        <f>IFERROR(VLOOKUP(A81,'LP Purolator 04-2023'!$B$8:$S$987,4,0),"")</f>
        <v/>
      </c>
      <c r="L81" s="67" t="str">
        <f t="shared" si="3"/>
        <v/>
      </c>
      <c r="M81" s="68" t="str">
        <f t="shared" si="4"/>
        <v/>
      </c>
    </row>
    <row r="82" spans="1:13">
      <c r="A82" s="23"/>
      <c r="B82" s="23"/>
      <c r="C82" s="65" t="str">
        <f>IFERROR(IF(VLOOKUP(A82,'LP Purolator 04-2023'!$B$8:$H$987,7,0)="",B82,VLOOKUP(A82,'LP Purolator 04-2023'!$B$8:$H$987,7,0)),"")</f>
        <v/>
      </c>
      <c r="D82" s="62" t="str">
        <f t="shared" si="0"/>
        <v/>
      </c>
      <c r="E82" s="63" t="str">
        <f t="shared" si="1"/>
        <v/>
      </c>
      <c r="F82" s="63" t="e">
        <f t="shared" si="2"/>
        <v>#VALUE!</v>
      </c>
      <c r="G82" s="69">
        <v>65</v>
      </c>
      <c r="H82" s="66" t="str">
        <f>IFERROR(VLOOKUP(A82,'LP Purolator 04-2023'!$B$8:$H$987,1,0),"Verificar Producto")</f>
        <v>Verificar Producto</v>
      </c>
      <c r="I82" s="66" t="str">
        <f>IFERROR(VLOOKUP(A82,'LP Purolator 04-2023'!$B$8:$S$987,3,0),"")</f>
        <v/>
      </c>
      <c r="J82" s="66" t="str">
        <f>IFERROR(VLOOKUP(A82,'LP Purolator 04-2023'!$B$8:$S$987,5,0),"")</f>
        <v/>
      </c>
      <c r="K82" s="67" t="str">
        <f>IFERROR(VLOOKUP(A82,'LP Purolator 04-2023'!$B$8:$S$987,4,0),"")</f>
        <v/>
      </c>
      <c r="L82" s="67" t="str">
        <f t="shared" si="3"/>
        <v/>
      </c>
      <c r="M82" s="68" t="str">
        <f t="shared" si="4"/>
        <v/>
      </c>
    </row>
    <row r="83" spans="1:13">
      <c r="A83" s="23"/>
      <c r="B83" s="23"/>
      <c r="C83" s="65" t="str">
        <f>IFERROR(IF(VLOOKUP(A83,'LP Purolator 04-2023'!$B$8:$H$987,7,0)="",B83,VLOOKUP(A83,'LP Purolator 04-2023'!$B$8:$H$987,7,0)),"")</f>
        <v/>
      </c>
      <c r="D83" s="62" t="str">
        <f t="shared" ref="D83:D117" si="5">IFERROR(IF(F83&lt;&gt;0,"Verificar","OK"),"")</f>
        <v/>
      </c>
      <c r="E83" s="63" t="str">
        <f t="shared" ref="E83:E117" si="6">IF(ISNUMBER(B83),B83/C83,"")</f>
        <v/>
      </c>
      <c r="F83" s="63" t="e">
        <f t="shared" ref="F83:F117" si="7">+E83-(INT(E83))</f>
        <v>#VALUE!</v>
      </c>
      <c r="G83" s="69">
        <v>66</v>
      </c>
      <c r="H83" s="66" t="str">
        <f>IFERROR(VLOOKUP(A83,'LP Purolator 04-2023'!$B$8:$H$987,1,0),"Verificar Producto")</f>
        <v>Verificar Producto</v>
      </c>
      <c r="I83" s="66" t="str">
        <f>IFERROR(VLOOKUP(A83,'LP Purolator 04-2023'!$B$8:$S$987,3,0),"")</f>
        <v/>
      </c>
      <c r="J83" s="66" t="str">
        <f>IFERROR(VLOOKUP(A83,'LP Purolator 04-2023'!$B$8:$S$987,5,0),"")</f>
        <v/>
      </c>
      <c r="K83" s="67" t="str">
        <f>IFERROR(VLOOKUP(A83,'LP Purolator 04-2023'!$B$8:$S$987,4,0),"")</f>
        <v/>
      </c>
      <c r="L83" s="67" t="str">
        <f t="shared" ref="L83:L117" si="8">+IFERROR(ROUND(K83*(1-$K$9)*(1-$K$10),2),"")</f>
        <v/>
      </c>
      <c r="M83" s="68" t="str">
        <f t="shared" ref="M83:M117" si="9">IFERROR(ROUND(L83*B83,2),"")</f>
        <v/>
      </c>
    </row>
    <row r="84" spans="1:13">
      <c r="A84" s="23"/>
      <c r="B84" s="23"/>
      <c r="C84" s="65" t="str">
        <f>IFERROR(IF(VLOOKUP(A84,'LP Purolator 04-2023'!$B$8:$H$987,7,0)="",B84,VLOOKUP(A84,'LP Purolator 04-2023'!$B$8:$H$987,7,0)),"")</f>
        <v/>
      </c>
      <c r="D84" s="62" t="str">
        <f t="shared" si="5"/>
        <v/>
      </c>
      <c r="E84" s="63" t="str">
        <f t="shared" si="6"/>
        <v/>
      </c>
      <c r="F84" s="63" t="e">
        <f t="shared" si="7"/>
        <v>#VALUE!</v>
      </c>
      <c r="G84" s="69">
        <v>67</v>
      </c>
      <c r="H84" s="66" t="str">
        <f>IFERROR(VLOOKUP(A84,'LP Purolator 04-2023'!$B$8:$H$987,1,0),"Verificar Producto")</f>
        <v>Verificar Producto</v>
      </c>
      <c r="I84" s="66" t="str">
        <f>IFERROR(VLOOKUP(A84,'LP Purolator 04-2023'!$B$8:$S$987,3,0),"")</f>
        <v/>
      </c>
      <c r="J84" s="66" t="str">
        <f>IFERROR(VLOOKUP(A84,'LP Purolator 04-2023'!$B$8:$S$987,5,0),"")</f>
        <v/>
      </c>
      <c r="K84" s="67" t="str">
        <f>IFERROR(VLOOKUP(A84,'LP Purolator 04-2023'!$B$8:$S$987,4,0),"")</f>
        <v/>
      </c>
      <c r="L84" s="67" t="str">
        <f t="shared" si="8"/>
        <v/>
      </c>
      <c r="M84" s="68" t="str">
        <f t="shared" si="9"/>
        <v/>
      </c>
    </row>
    <row r="85" spans="1:13">
      <c r="A85" s="23"/>
      <c r="B85" s="23"/>
      <c r="C85" s="65" t="str">
        <f>IFERROR(IF(VLOOKUP(A85,'LP Purolator 04-2023'!$B$8:$H$987,7,0)="",B85,VLOOKUP(A85,'LP Purolator 04-2023'!$B$8:$H$987,7,0)),"")</f>
        <v/>
      </c>
      <c r="D85" s="62" t="str">
        <f t="shared" si="5"/>
        <v/>
      </c>
      <c r="E85" s="63" t="str">
        <f t="shared" si="6"/>
        <v/>
      </c>
      <c r="F85" s="63" t="e">
        <f t="shared" si="7"/>
        <v>#VALUE!</v>
      </c>
      <c r="G85" s="69">
        <v>68</v>
      </c>
      <c r="H85" s="66" t="str">
        <f>IFERROR(VLOOKUP(A85,'LP Purolator 04-2023'!$B$8:$H$987,1,0),"Verificar Producto")</f>
        <v>Verificar Producto</v>
      </c>
      <c r="I85" s="66" t="str">
        <f>IFERROR(VLOOKUP(A85,'LP Purolator 04-2023'!$B$8:$S$987,3,0),"")</f>
        <v/>
      </c>
      <c r="J85" s="66" t="str">
        <f>IFERROR(VLOOKUP(A85,'LP Purolator 04-2023'!$B$8:$S$987,5,0),"")</f>
        <v/>
      </c>
      <c r="K85" s="67" t="str">
        <f>IFERROR(VLOOKUP(A85,'LP Purolator 04-2023'!$B$8:$S$987,4,0),"")</f>
        <v/>
      </c>
      <c r="L85" s="67" t="str">
        <f t="shared" si="8"/>
        <v/>
      </c>
      <c r="M85" s="68" t="str">
        <f t="shared" si="9"/>
        <v/>
      </c>
    </row>
    <row r="86" spans="1:13">
      <c r="A86" s="23"/>
      <c r="B86" s="23"/>
      <c r="C86" s="65" t="str">
        <f>IFERROR(IF(VLOOKUP(A86,'LP Purolator 04-2023'!$B$8:$H$987,7,0)="",B86,VLOOKUP(A86,'LP Purolator 04-2023'!$B$8:$H$987,7,0)),"")</f>
        <v/>
      </c>
      <c r="D86" s="62" t="str">
        <f t="shared" si="5"/>
        <v/>
      </c>
      <c r="E86" s="63" t="str">
        <f t="shared" si="6"/>
        <v/>
      </c>
      <c r="F86" s="63" t="e">
        <f t="shared" si="7"/>
        <v>#VALUE!</v>
      </c>
      <c r="G86" s="69">
        <v>69</v>
      </c>
      <c r="H86" s="66" t="str">
        <f>IFERROR(VLOOKUP(A86,'LP Purolator 04-2023'!$B$8:$H$987,1,0),"Verificar Producto")</f>
        <v>Verificar Producto</v>
      </c>
      <c r="I86" s="66" t="str">
        <f>IFERROR(VLOOKUP(A86,'LP Purolator 04-2023'!$B$8:$S$987,3,0),"")</f>
        <v/>
      </c>
      <c r="J86" s="66" t="str">
        <f>IFERROR(VLOOKUP(A86,'LP Purolator 04-2023'!$B$8:$S$987,5,0),"")</f>
        <v/>
      </c>
      <c r="K86" s="67" t="str">
        <f>IFERROR(VLOOKUP(A86,'LP Purolator 04-2023'!$B$8:$S$987,4,0),"")</f>
        <v/>
      </c>
      <c r="L86" s="67" t="str">
        <f t="shared" si="8"/>
        <v/>
      </c>
      <c r="M86" s="68" t="str">
        <f t="shared" si="9"/>
        <v/>
      </c>
    </row>
    <row r="87" spans="1:13">
      <c r="A87" s="23"/>
      <c r="B87" s="23"/>
      <c r="C87" s="65" t="str">
        <f>IFERROR(IF(VLOOKUP(A87,'LP Purolator 04-2023'!$B$8:$H$987,7,0)="",B87,VLOOKUP(A87,'LP Purolator 04-2023'!$B$8:$H$987,7,0)),"")</f>
        <v/>
      </c>
      <c r="D87" s="62" t="str">
        <f t="shared" si="5"/>
        <v/>
      </c>
      <c r="E87" s="63" t="str">
        <f t="shared" si="6"/>
        <v/>
      </c>
      <c r="F87" s="63" t="e">
        <f t="shared" si="7"/>
        <v>#VALUE!</v>
      </c>
      <c r="G87" s="69">
        <v>70</v>
      </c>
      <c r="H87" s="66" t="str">
        <f>IFERROR(VLOOKUP(A87,'LP Purolator 04-2023'!$B$8:$H$987,1,0),"Verificar Producto")</f>
        <v>Verificar Producto</v>
      </c>
      <c r="I87" s="66" t="str">
        <f>IFERROR(VLOOKUP(A87,'LP Purolator 04-2023'!$B$8:$S$987,3,0),"")</f>
        <v/>
      </c>
      <c r="J87" s="66" t="str">
        <f>IFERROR(VLOOKUP(A87,'LP Purolator 04-2023'!$B$8:$S$987,5,0),"")</f>
        <v/>
      </c>
      <c r="K87" s="67" t="str">
        <f>IFERROR(VLOOKUP(A87,'LP Purolator 04-2023'!$B$8:$S$987,4,0),"")</f>
        <v/>
      </c>
      <c r="L87" s="67" t="str">
        <f t="shared" si="8"/>
        <v/>
      </c>
      <c r="M87" s="68" t="str">
        <f t="shared" si="9"/>
        <v/>
      </c>
    </row>
    <row r="88" spans="1:13">
      <c r="A88" s="23"/>
      <c r="B88" s="23"/>
      <c r="C88" s="65" t="str">
        <f>IFERROR(IF(VLOOKUP(A88,'LP Purolator 04-2023'!$B$8:$H$987,7,0)="",B88,VLOOKUP(A88,'LP Purolator 04-2023'!$B$8:$H$987,7,0)),"")</f>
        <v/>
      </c>
      <c r="D88" s="62" t="str">
        <f t="shared" si="5"/>
        <v/>
      </c>
      <c r="E88" s="63" t="str">
        <f t="shared" si="6"/>
        <v/>
      </c>
      <c r="F88" s="63" t="e">
        <f t="shared" si="7"/>
        <v>#VALUE!</v>
      </c>
      <c r="G88" s="69">
        <v>71</v>
      </c>
      <c r="H88" s="66" t="str">
        <f>IFERROR(VLOOKUP(A88,'LP Purolator 04-2023'!$B$8:$H$987,1,0),"Verificar Producto")</f>
        <v>Verificar Producto</v>
      </c>
      <c r="I88" s="66" t="str">
        <f>IFERROR(VLOOKUP(A88,'LP Purolator 04-2023'!$B$8:$S$987,3,0),"")</f>
        <v/>
      </c>
      <c r="J88" s="66" t="str">
        <f>IFERROR(VLOOKUP(A88,'LP Purolator 04-2023'!$B$8:$S$987,5,0),"")</f>
        <v/>
      </c>
      <c r="K88" s="67" t="str">
        <f>IFERROR(VLOOKUP(A88,'LP Purolator 04-2023'!$B$8:$S$987,4,0),"")</f>
        <v/>
      </c>
      <c r="L88" s="67" t="str">
        <f t="shared" si="8"/>
        <v/>
      </c>
      <c r="M88" s="68" t="str">
        <f t="shared" si="9"/>
        <v/>
      </c>
    </row>
    <row r="89" spans="1:13">
      <c r="A89" s="23"/>
      <c r="B89" s="23"/>
      <c r="C89" s="65" t="str">
        <f>IFERROR(IF(VLOOKUP(A89,'LP Purolator 04-2023'!$B$8:$H$987,7,0)="",B89,VLOOKUP(A89,'LP Purolator 04-2023'!$B$8:$H$987,7,0)),"")</f>
        <v/>
      </c>
      <c r="D89" s="62" t="str">
        <f t="shared" si="5"/>
        <v/>
      </c>
      <c r="E89" s="63" t="str">
        <f t="shared" si="6"/>
        <v/>
      </c>
      <c r="F89" s="63" t="e">
        <f t="shared" si="7"/>
        <v>#VALUE!</v>
      </c>
      <c r="G89" s="69">
        <v>72</v>
      </c>
      <c r="H89" s="66" t="str">
        <f>IFERROR(VLOOKUP(A89,'LP Purolator 04-2023'!$B$8:$H$987,1,0),"Verificar Producto")</f>
        <v>Verificar Producto</v>
      </c>
      <c r="I89" s="66" t="str">
        <f>IFERROR(VLOOKUP(A89,'LP Purolator 04-2023'!$B$8:$S$987,3,0),"")</f>
        <v/>
      </c>
      <c r="J89" s="66" t="str">
        <f>IFERROR(VLOOKUP(A89,'LP Purolator 04-2023'!$B$8:$S$987,5,0),"")</f>
        <v/>
      </c>
      <c r="K89" s="67" t="str">
        <f>IFERROR(VLOOKUP(A89,'LP Purolator 04-2023'!$B$8:$S$987,4,0),"")</f>
        <v/>
      </c>
      <c r="L89" s="67" t="str">
        <f t="shared" si="8"/>
        <v/>
      </c>
      <c r="M89" s="68" t="str">
        <f t="shared" si="9"/>
        <v/>
      </c>
    </row>
    <row r="90" spans="1:13">
      <c r="A90" s="23"/>
      <c r="B90" s="23"/>
      <c r="C90" s="65" t="str">
        <f>IFERROR(IF(VLOOKUP(A90,'LP Purolator 04-2023'!$B$8:$H$987,7,0)="",B90,VLOOKUP(A90,'LP Purolator 04-2023'!$B$8:$H$987,7,0)),"")</f>
        <v/>
      </c>
      <c r="D90" s="62" t="str">
        <f t="shared" si="5"/>
        <v/>
      </c>
      <c r="E90" s="63" t="str">
        <f t="shared" si="6"/>
        <v/>
      </c>
      <c r="F90" s="63" t="e">
        <f t="shared" si="7"/>
        <v>#VALUE!</v>
      </c>
      <c r="G90" s="69">
        <v>73</v>
      </c>
      <c r="H90" s="66" t="str">
        <f>IFERROR(VLOOKUP(A90,'LP Purolator 04-2023'!$B$8:$H$987,1,0),"Verificar Producto")</f>
        <v>Verificar Producto</v>
      </c>
      <c r="I90" s="66" t="str">
        <f>IFERROR(VLOOKUP(A90,'LP Purolator 04-2023'!$B$8:$S$987,3,0),"")</f>
        <v/>
      </c>
      <c r="J90" s="66" t="str">
        <f>IFERROR(VLOOKUP(A90,'LP Purolator 04-2023'!$B$8:$S$987,5,0),"")</f>
        <v/>
      </c>
      <c r="K90" s="67" t="str">
        <f>IFERROR(VLOOKUP(A90,'LP Purolator 04-2023'!$B$8:$S$987,4,0),"")</f>
        <v/>
      </c>
      <c r="L90" s="67" t="str">
        <f t="shared" si="8"/>
        <v/>
      </c>
      <c r="M90" s="68" t="str">
        <f t="shared" si="9"/>
        <v/>
      </c>
    </row>
    <row r="91" spans="1:13">
      <c r="A91" s="23"/>
      <c r="B91" s="23"/>
      <c r="C91" s="65" t="str">
        <f>IFERROR(IF(VLOOKUP(A91,'LP Purolator 04-2023'!$B$8:$H$987,7,0)="",B91,VLOOKUP(A91,'LP Purolator 04-2023'!$B$8:$H$987,7,0)),"")</f>
        <v/>
      </c>
      <c r="D91" s="62" t="str">
        <f t="shared" si="5"/>
        <v/>
      </c>
      <c r="E91" s="63" t="str">
        <f t="shared" si="6"/>
        <v/>
      </c>
      <c r="F91" s="63" t="e">
        <f t="shared" si="7"/>
        <v>#VALUE!</v>
      </c>
      <c r="G91" s="69">
        <v>74</v>
      </c>
      <c r="H91" s="66" t="str">
        <f>IFERROR(VLOOKUP(A91,'LP Purolator 04-2023'!$B$8:$H$987,1,0),"Verificar Producto")</f>
        <v>Verificar Producto</v>
      </c>
      <c r="I91" s="66" t="str">
        <f>IFERROR(VLOOKUP(A91,'LP Purolator 04-2023'!$B$8:$S$987,3,0),"")</f>
        <v/>
      </c>
      <c r="J91" s="66" t="str">
        <f>IFERROR(VLOOKUP(A91,'LP Purolator 04-2023'!$B$8:$S$987,5,0),"")</f>
        <v/>
      </c>
      <c r="K91" s="67" t="str">
        <f>IFERROR(VLOOKUP(A91,'LP Purolator 04-2023'!$B$8:$S$987,4,0),"")</f>
        <v/>
      </c>
      <c r="L91" s="67" t="str">
        <f t="shared" si="8"/>
        <v/>
      </c>
      <c r="M91" s="68" t="str">
        <f t="shared" si="9"/>
        <v/>
      </c>
    </row>
    <row r="92" spans="1:13">
      <c r="A92" s="23"/>
      <c r="B92" s="23"/>
      <c r="C92" s="65" t="str">
        <f>IFERROR(IF(VLOOKUP(A92,'LP Purolator 04-2023'!$B$8:$H$987,7,0)="",B92,VLOOKUP(A92,'LP Purolator 04-2023'!$B$8:$H$987,7,0)),"")</f>
        <v/>
      </c>
      <c r="D92" s="62" t="str">
        <f t="shared" si="5"/>
        <v/>
      </c>
      <c r="E92" s="63" t="str">
        <f t="shared" si="6"/>
        <v/>
      </c>
      <c r="F92" s="63" t="e">
        <f t="shared" si="7"/>
        <v>#VALUE!</v>
      </c>
      <c r="G92" s="69">
        <v>75</v>
      </c>
      <c r="H92" s="66" t="str">
        <f>IFERROR(VLOOKUP(A92,'LP Purolator 04-2023'!$B$8:$H$987,1,0),"Verificar Producto")</f>
        <v>Verificar Producto</v>
      </c>
      <c r="I92" s="66" t="str">
        <f>IFERROR(VLOOKUP(A92,'LP Purolator 04-2023'!$B$8:$S$987,3,0),"")</f>
        <v/>
      </c>
      <c r="J92" s="66" t="str">
        <f>IFERROR(VLOOKUP(A92,'LP Purolator 04-2023'!$B$8:$S$987,5,0),"")</f>
        <v/>
      </c>
      <c r="K92" s="67" t="str">
        <f>IFERROR(VLOOKUP(A92,'LP Purolator 04-2023'!$B$8:$S$987,4,0),"")</f>
        <v/>
      </c>
      <c r="L92" s="67" t="str">
        <f t="shared" si="8"/>
        <v/>
      </c>
      <c r="M92" s="68" t="str">
        <f t="shared" si="9"/>
        <v/>
      </c>
    </row>
    <row r="93" spans="1:13">
      <c r="A93" s="23"/>
      <c r="B93" s="23"/>
      <c r="C93" s="65" t="str">
        <f>IFERROR(IF(VLOOKUP(A93,'LP Purolator 04-2023'!$B$8:$H$987,7,0)="",B93,VLOOKUP(A93,'LP Purolator 04-2023'!$B$8:$H$987,7,0)),"")</f>
        <v/>
      </c>
      <c r="D93" s="62" t="str">
        <f t="shared" si="5"/>
        <v/>
      </c>
      <c r="E93" s="63" t="str">
        <f t="shared" si="6"/>
        <v/>
      </c>
      <c r="F93" s="63" t="e">
        <f t="shared" si="7"/>
        <v>#VALUE!</v>
      </c>
      <c r="G93" s="69">
        <v>76</v>
      </c>
      <c r="H93" s="66" t="str">
        <f>IFERROR(VLOOKUP(A93,'LP Purolator 04-2023'!$B$8:$H$987,1,0),"Verificar Producto")</f>
        <v>Verificar Producto</v>
      </c>
      <c r="I93" s="66" t="str">
        <f>IFERROR(VLOOKUP(A93,'LP Purolator 04-2023'!$B$8:$S$987,3,0),"")</f>
        <v/>
      </c>
      <c r="J93" s="66" t="str">
        <f>IFERROR(VLOOKUP(A93,'LP Purolator 04-2023'!$B$8:$S$987,5,0),"")</f>
        <v/>
      </c>
      <c r="K93" s="67" t="str">
        <f>IFERROR(VLOOKUP(A93,'LP Purolator 04-2023'!$B$8:$S$987,4,0),"")</f>
        <v/>
      </c>
      <c r="L93" s="67" t="str">
        <f t="shared" si="8"/>
        <v/>
      </c>
      <c r="M93" s="68" t="str">
        <f t="shared" si="9"/>
        <v/>
      </c>
    </row>
    <row r="94" spans="1:13">
      <c r="A94" s="23"/>
      <c r="B94" s="23"/>
      <c r="C94" s="65" t="str">
        <f>IFERROR(IF(VLOOKUP(A94,'LP Purolator 04-2023'!$B$8:$H$987,7,0)="",B94,VLOOKUP(A94,'LP Purolator 04-2023'!$B$8:$H$987,7,0)),"")</f>
        <v/>
      </c>
      <c r="D94" s="62" t="str">
        <f t="shared" si="5"/>
        <v/>
      </c>
      <c r="E94" s="63" t="str">
        <f t="shared" si="6"/>
        <v/>
      </c>
      <c r="F94" s="63" t="e">
        <f t="shared" si="7"/>
        <v>#VALUE!</v>
      </c>
      <c r="G94" s="69">
        <v>77</v>
      </c>
      <c r="H94" s="66" t="str">
        <f>IFERROR(VLOOKUP(A94,'LP Purolator 04-2023'!$B$8:$H$987,1,0),"Verificar Producto")</f>
        <v>Verificar Producto</v>
      </c>
      <c r="I94" s="66" t="str">
        <f>IFERROR(VLOOKUP(A94,'LP Purolator 04-2023'!$B$8:$S$987,3,0),"")</f>
        <v/>
      </c>
      <c r="J94" s="66" t="str">
        <f>IFERROR(VLOOKUP(A94,'LP Purolator 04-2023'!$B$8:$S$987,5,0),"")</f>
        <v/>
      </c>
      <c r="K94" s="67" t="str">
        <f>IFERROR(VLOOKUP(A94,'LP Purolator 04-2023'!$B$8:$S$987,4,0),"")</f>
        <v/>
      </c>
      <c r="L94" s="67" t="str">
        <f t="shared" si="8"/>
        <v/>
      </c>
      <c r="M94" s="68" t="str">
        <f t="shared" si="9"/>
        <v/>
      </c>
    </row>
    <row r="95" spans="1:13">
      <c r="A95" s="23"/>
      <c r="B95" s="23"/>
      <c r="C95" s="65" t="str">
        <f>IFERROR(IF(VLOOKUP(A95,'LP Purolator 04-2023'!$B$8:$H$987,7,0)="",B95,VLOOKUP(A95,'LP Purolator 04-2023'!$B$8:$H$987,7,0)),"")</f>
        <v/>
      </c>
      <c r="D95" s="62" t="str">
        <f t="shared" si="5"/>
        <v/>
      </c>
      <c r="E95" s="63" t="str">
        <f t="shared" si="6"/>
        <v/>
      </c>
      <c r="F95" s="63" t="e">
        <f t="shared" si="7"/>
        <v>#VALUE!</v>
      </c>
      <c r="G95" s="69">
        <v>78</v>
      </c>
      <c r="H95" s="66" t="str">
        <f>IFERROR(VLOOKUP(A95,'LP Purolator 04-2023'!$B$8:$H$987,1,0),"Verificar Producto")</f>
        <v>Verificar Producto</v>
      </c>
      <c r="I95" s="66" t="str">
        <f>IFERROR(VLOOKUP(A95,'LP Purolator 04-2023'!$B$8:$S$987,3,0),"")</f>
        <v/>
      </c>
      <c r="J95" s="66" t="str">
        <f>IFERROR(VLOOKUP(A95,'LP Purolator 04-2023'!$B$8:$S$987,5,0),"")</f>
        <v/>
      </c>
      <c r="K95" s="67" t="str">
        <f>IFERROR(VLOOKUP(A95,'LP Purolator 04-2023'!$B$8:$S$987,4,0),"")</f>
        <v/>
      </c>
      <c r="L95" s="67" t="str">
        <f t="shared" si="8"/>
        <v/>
      </c>
      <c r="M95" s="68" t="str">
        <f t="shared" si="9"/>
        <v/>
      </c>
    </row>
    <row r="96" spans="1:13">
      <c r="A96" s="23"/>
      <c r="B96" s="23"/>
      <c r="C96" s="65" t="str">
        <f>IFERROR(IF(VLOOKUP(A96,'LP Purolator 04-2023'!$B$8:$H$987,7,0)="",B96,VLOOKUP(A96,'LP Purolator 04-2023'!$B$8:$H$987,7,0)),"")</f>
        <v/>
      </c>
      <c r="D96" s="62" t="str">
        <f t="shared" si="5"/>
        <v/>
      </c>
      <c r="E96" s="63" t="str">
        <f t="shared" si="6"/>
        <v/>
      </c>
      <c r="F96" s="63" t="e">
        <f t="shared" si="7"/>
        <v>#VALUE!</v>
      </c>
      <c r="G96" s="69">
        <v>79</v>
      </c>
      <c r="H96" s="66" t="str">
        <f>IFERROR(VLOOKUP(A96,'LP Purolator 04-2023'!$B$8:$H$987,1,0),"Verificar Producto")</f>
        <v>Verificar Producto</v>
      </c>
      <c r="I96" s="66" t="str">
        <f>IFERROR(VLOOKUP(A96,'LP Purolator 04-2023'!$B$8:$S$987,3,0),"")</f>
        <v/>
      </c>
      <c r="J96" s="66" t="str">
        <f>IFERROR(VLOOKUP(A96,'LP Purolator 04-2023'!$B$8:$S$987,5,0),"")</f>
        <v/>
      </c>
      <c r="K96" s="67" t="str">
        <f>IFERROR(VLOOKUP(A96,'LP Purolator 04-2023'!$B$8:$S$987,4,0),"")</f>
        <v/>
      </c>
      <c r="L96" s="67" t="str">
        <f t="shared" si="8"/>
        <v/>
      </c>
      <c r="M96" s="68" t="str">
        <f t="shared" si="9"/>
        <v/>
      </c>
    </row>
    <row r="97" spans="1:13">
      <c r="A97" s="23"/>
      <c r="B97" s="23"/>
      <c r="C97" s="65" t="str">
        <f>IFERROR(IF(VLOOKUP(A97,'LP Purolator 04-2023'!$B$8:$H$987,7,0)="",B97,VLOOKUP(A97,'LP Purolator 04-2023'!$B$8:$H$987,7,0)),"")</f>
        <v/>
      </c>
      <c r="D97" s="62" t="str">
        <f t="shared" si="5"/>
        <v/>
      </c>
      <c r="E97" s="63" t="str">
        <f t="shared" si="6"/>
        <v/>
      </c>
      <c r="F97" s="63" t="e">
        <f t="shared" si="7"/>
        <v>#VALUE!</v>
      </c>
      <c r="G97" s="69">
        <v>80</v>
      </c>
      <c r="H97" s="66" t="str">
        <f>IFERROR(VLOOKUP(A97,'LP Purolator 04-2023'!$B$8:$H$987,1,0),"Verificar Producto")</f>
        <v>Verificar Producto</v>
      </c>
      <c r="I97" s="66" t="str">
        <f>IFERROR(VLOOKUP(A97,'LP Purolator 04-2023'!$B$8:$S$987,3,0),"")</f>
        <v/>
      </c>
      <c r="J97" s="66" t="str">
        <f>IFERROR(VLOOKUP(A97,'LP Purolator 04-2023'!$B$8:$S$987,5,0),"")</f>
        <v/>
      </c>
      <c r="K97" s="67" t="str">
        <f>IFERROR(VLOOKUP(A97,'LP Purolator 04-2023'!$B$8:$S$987,4,0),"")</f>
        <v/>
      </c>
      <c r="L97" s="67" t="str">
        <f t="shared" si="8"/>
        <v/>
      </c>
      <c r="M97" s="68" t="str">
        <f t="shared" si="9"/>
        <v/>
      </c>
    </row>
    <row r="98" spans="1:13">
      <c r="A98" s="23"/>
      <c r="B98" s="23"/>
      <c r="C98" s="65" t="str">
        <f>IFERROR(IF(VLOOKUP(A98,'LP Purolator 04-2023'!$B$8:$H$987,7,0)="",B98,VLOOKUP(A98,'LP Purolator 04-2023'!$B$8:$H$987,7,0)),"")</f>
        <v/>
      </c>
      <c r="D98" s="62" t="str">
        <f t="shared" si="5"/>
        <v/>
      </c>
      <c r="E98" s="63" t="str">
        <f t="shared" si="6"/>
        <v/>
      </c>
      <c r="F98" s="63" t="e">
        <f t="shared" si="7"/>
        <v>#VALUE!</v>
      </c>
      <c r="G98" s="69">
        <v>81</v>
      </c>
      <c r="H98" s="66" t="str">
        <f>IFERROR(VLOOKUP(A98,'LP Purolator 04-2023'!$B$8:$H$987,1,0),"Verificar Producto")</f>
        <v>Verificar Producto</v>
      </c>
      <c r="I98" s="66" t="str">
        <f>IFERROR(VLOOKUP(A98,'LP Purolator 04-2023'!$B$8:$S$987,3,0),"")</f>
        <v/>
      </c>
      <c r="J98" s="66" t="str">
        <f>IFERROR(VLOOKUP(A98,'LP Purolator 04-2023'!$B$8:$S$987,5,0),"")</f>
        <v/>
      </c>
      <c r="K98" s="67" t="str">
        <f>IFERROR(VLOOKUP(A98,'LP Purolator 04-2023'!$B$8:$S$987,4,0),"")</f>
        <v/>
      </c>
      <c r="L98" s="67" t="str">
        <f t="shared" si="8"/>
        <v/>
      </c>
      <c r="M98" s="68" t="str">
        <f t="shared" si="9"/>
        <v/>
      </c>
    </row>
    <row r="99" spans="1:13">
      <c r="A99" s="23"/>
      <c r="B99" s="23"/>
      <c r="C99" s="65" t="str">
        <f>IFERROR(IF(VLOOKUP(A99,'LP Purolator 04-2023'!$B$8:$H$987,7,0)="",B99,VLOOKUP(A99,'LP Purolator 04-2023'!$B$8:$H$987,7,0)),"")</f>
        <v/>
      </c>
      <c r="D99" s="62" t="str">
        <f t="shared" si="5"/>
        <v/>
      </c>
      <c r="E99" s="63" t="str">
        <f t="shared" si="6"/>
        <v/>
      </c>
      <c r="F99" s="63" t="e">
        <f t="shared" si="7"/>
        <v>#VALUE!</v>
      </c>
      <c r="G99" s="69">
        <v>82</v>
      </c>
      <c r="H99" s="66" t="str">
        <f>IFERROR(VLOOKUP(A99,'LP Purolator 04-2023'!$B$8:$H$987,1,0),"Verificar Producto")</f>
        <v>Verificar Producto</v>
      </c>
      <c r="I99" s="66" t="str">
        <f>IFERROR(VLOOKUP(A99,'LP Purolator 04-2023'!$B$8:$S$987,3,0),"")</f>
        <v/>
      </c>
      <c r="J99" s="66" t="str">
        <f>IFERROR(VLOOKUP(A99,'LP Purolator 04-2023'!$B$8:$S$987,5,0),"")</f>
        <v/>
      </c>
      <c r="K99" s="67" t="str">
        <f>IFERROR(VLOOKUP(A99,'LP Purolator 04-2023'!$B$8:$S$987,4,0),"")</f>
        <v/>
      </c>
      <c r="L99" s="67" t="str">
        <f t="shared" si="8"/>
        <v/>
      </c>
      <c r="M99" s="68" t="str">
        <f t="shared" si="9"/>
        <v/>
      </c>
    </row>
    <row r="100" spans="1:13">
      <c r="A100" s="23"/>
      <c r="B100" s="23"/>
      <c r="C100" s="65" t="str">
        <f>IFERROR(IF(VLOOKUP(A100,'LP Purolator 04-2023'!$B$8:$H$987,7,0)="",B100,VLOOKUP(A100,'LP Purolator 04-2023'!$B$8:$H$987,7,0)),"")</f>
        <v/>
      </c>
      <c r="D100" s="62" t="str">
        <f t="shared" si="5"/>
        <v/>
      </c>
      <c r="E100" s="63" t="str">
        <f t="shared" si="6"/>
        <v/>
      </c>
      <c r="F100" s="63" t="e">
        <f t="shared" si="7"/>
        <v>#VALUE!</v>
      </c>
      <c r="G100" s="69">
        <v>83</v>
      </c>
      <c r="H100" s="66" t="str">
        <f>IFERROR(VLOOKUP(A100,'LP Purolator 04-2023'!$B$8:$H$987,1,0),"Verificar Producto")</f>
        <v>Verificar Producto</v>
      </c>
      <c r="I100" s="66" t="str">
        <f>IFERROR(VLOOKUP(A100,'LP Purolator 04-2023'!$B$8:$S$987,3,0),"")</f>
        <v/>
      </c>
      <c r="J100" s="66" t="str">
        <f>IFERROR(VLOOKUP(A100,'LP Purolator 04-2023'!$B$8:$S$987,5,0),"")</f>
        <v/>
      </c>
      <c r="K100" s="67" t="str">
        <f>IFERROR(VLOOKUP(A100,'LP Purolator 04-2023'!$B$8:$S$987,4,0),"")</f>
        <v/>
      </c>
      <c r="L100" s="67" t="str">
        <f t="shared" si="8"/>
        <v/>
      </c>
      <c r="M100" s="68" t="str">
        <f t="shared" si="9"/>
        <v/>
      </c>
    </row>
    <row r="101" spans="1:13">
      <c r="A101" s="23"/>
      <c r="B101" s="23"/>
      <c r="C101" s="65" t="str">
        <f>IFERROR(IF(VLOOKUP(A101,'LP Purolator 04-2023'!$B$8:$H$987,7,0)="",B101,VLOOKUP(A101,'LP Purolator 04-2023'!$B$8:$H$987,7,0)),"")</f>
        <v/>
      </c>
      <c r="D101" s="62" t="str">
        <f t="shared" si="5"/>
        <v/>
      </c>
      <c r="E101" s="63" t="str">
        <f t="shared" si="6"/>
        <v/>
      </c>
      <c r="F101" s="63" t="e">
        <f t="shared" si="7"/>
        <v>#VALUE!</v>
      </c>
      <c r="G101" s="69">
        <v>84</v>
      </c>
      <c r="H101" s="66" t="str">
        <f>IFERROR(VLOOKUP(A101,'LP Purolator 04-2023'!$B$8:$H$987,1,0),"Verificar Producto")</f>
        <v>Verificar Producto</v>
      </c>
      <c r="I101" s="66" t="str">
        <f>IFERROR(VLOOKUP(A101,'LP Purolator 04-2023'!$B$8:$S$987,3,0),"")</f>
        <v/>
      </c>
      <c r="J101" s="66" t="str">
        <f>IFERROR(VLOOKUP(A101,'LP Purolator 04-2023'!$B$8:$S$987,5,0),"")</f>
        <v/>
      </c>
      <c r="K101" s="67" t="str">
        <f>IFERROR(VLOOKUP(A101,'LP Purolator 04-2023'!$B$8:$S$987,4,0),"")</f>
        <v/>
      </c>
      <c r="L101" s="67" t="str">
        <f t="shared" si="8"/>
        <v/>
      </c>
      <c r="M101" s="68" t="str">
        <f t="shared" si="9"/>
        <v/>
      </c>
    </row>
    <row r="102" spans="1:13">
      <c r="A102" s="23"/>
      <c r="B102" s="23"/>
      <c r="C102" s="65" t="str">
        <f>IFERROR(IF(VLOOKUP(A102,'LP Purolator 04-2023'!$B$8:$H$987,7,0)="",B102,VLOOKUP(A102,'LP Purolator 04-2023'!$B$8:$H$987,7,0)),"")</f>
        <v/>
      </c>
      <c r="D102" s="62" t="str">
        <f t="shared" si="5"/>
        <v/>
      </c>
      <c r="E102" s="63" t="str">
        <f t="shared" si="6"/>
        <v/>
      </c>
      <c r="F102" s="63" t="e">
        <f t="shared" si="7"/>
        <v>#VALUE!</v>
      </c>
      <c r="G102" s="69">
        <v>85</v>
      </c>
      <c r="H102" s="66" t="str">
        <f>IFERROR(VLOOKUP(A102,'LP Purolator 04-2023'!$B$8:$H$987,1,0),"Verificar Producto")</f>
        <v>Verificar Producto</v>
      </c>
      <c r="I102" s="66" t="str">
        <f>IFERROR(VLOOKUP(A102,'LP Purolator 04-2023'!$B$8:$S$987,3,0),"")</f>
        <v/>
      </c>
      <c r="J102" s="66" t="str">
        <f>IFERROR(VLOOKUP(A102,'LP Purolator 04-2023'!$B$8:$S$987,5,0),"")</f>
        <v/>
      </c>
      <c r="K102" s="67" t="str">
        <f>IFERROR(VLOOKUP(A102,'LP Purolator 04-2023'!$B$8:$S$987,4,0),"")</f>
        <v/>
      </c>
      <c r="L102" s="67" t="str">
        <f t="shared" si="8"/>
        <v/>
      </c>
      <c r="M102" s="68" t="str">
        <f t="shared" si="9"/>
        <v/>
      </c>
    </row>
    <row r="103" spans="1:13">
      <c r="A103" s="23"/>
      <c r="B103" s="23"/>
      <c r="C103" s="65" t="str">
        <f>IFERROR(IF(VLOOKUP(A103,'LP Purolator 04-2023'!$B$8:$H$987,7,0)="",B103,VLOOKUP(A103,'LP Purolator 04-2023'!$B$8:$H$987,7,0)),"")</f>
        <v/>
      </c>
      <c r="D103" s="62" t="str">
        <f t="shared" si="5"/>
        <v/>
      </c>
      <c r="E103" s="63" t="str">
        <f t="shared" si="6"/>
        <v/>
      </c>
      <c r="F103" s="63" t="e">
        <f t="shared" si="7"/>
        <v>#VALUE!</v>
      </c>
      <c r="G103" s="69">
        <v>86</v>
      </c>
      <c r="H103" s="66" t="str">
        <f>IFERROR(VLOOKUP(A103,'LP Purolator 04-2023'!$B$8:$H$987,1,0),"Verificar Producto")</f>
        <v>Verificar Producto</v>
      </c>
      <c r="I103" s="66" t="str">
        <f>IFERROR(VLOOKUP(A103,'LP Purolator 04-2023'!$B$8:$S$987,3,0),"")</f>
        <v/>
      </c>
      <c r="J103" s="66" t="str">
        <f>IFERROR(VLOOKUP(A103,'LP Purolator 04-2023'!$B$8:$S$987,5,0),"")</f>
        <v/>
      </c>
      <c r="K103" s="67" t="str">
        <f>IFERROR(VLOOKUP(A103,'LP Purolator 04-2023'!$B$8:$S$987,4,0),"")</f>
        <v/>
      </c>
      <c r="L103" s="67" t="str">
        <f t="shared" si="8"/>
        <v/>
      </c>
      <c r="M103" s="68" t="str">
        <f t="shared" si="9"/>
        <v/>
      </c>
    </row>
    <row r="104" spans="1:13">
      <c r="A104" s="23"/>
      <c r="B104" s="23"/>
      <c r="C104" s="65" t="str">
        <f>IFERROR(IF(VLOOKUP(A104,'LP Purolator 04-2023'!$B$8:$H$987,7,0)="",B104,VLOOKUP(A104,'LP Purolator 04-2023'!$B$8:$H$987,7,0)),"")</f>
        <v/>
      </c>
      <c r="D104" s="62" t="str">
        <f t="shared" si="5"/>
        <v/>
      </c>
      <c r="E104" s="63" t="str">
        <f t="shared" si="6"/>
        <v/>
      </c>
      <c r="F104" s="63" t="e">
        <f t="shared" si="7"/>
        <v>#VALUE!</v>
      </c>
      <c r="G104" s="69">
        <v>87</v>
      </c>
      <c r="H104" s="66" t="str">
        <f>IFERROR(VLOOKUP(A104,'LP Purolator 04-2023'!$B$8:$H$987,1,0),"Verificar Producto")</f>
        <v>Verificar Producto</v>
      </c>
      <c r="I104" s="66" t="str">
        <f>IFERROR(VLOOKUP(A104,'LP Purolator 04-2023'!$B$8:$S$987,3,0),"")</f>
        <v/>
      </c>
      <c r="J104" s="66" t="str">
        <f>IFERROR(VLOOKUP(A104,'LP Purolator 04-2023'!$B$8:$S$987,5,0),"")</f>
        <v/>
      </c>
      <c r="K104" s="67" t="str">
        <f>IFERROR(VLOOKUP(A104,'LP Purolator 04-2023'!$B$8:$S$987,4,0),"")</f>
        <v/>
      </c>
      <c r="L104" s="67" t="str">
        <f t="shared" si="8"/>
        <v/>
      </c>
      <c r="M104" s="68" t="str">
        <f t="shared" si="9"/>
        <v/>
      </c>
    </row>
    <row r="105" spans="1:13">
      <c r="A105" s="23"/>
      <c r="B105" s="23"/>
      <c r="C105" s="65" t="str">
        <f>IFERROR(IF(VLOOKUP(A105,'LP Purolator 04-2023'!$B$8:$H$987,7,0)="",B105,VLOOKUP(A105,'LP Purolator 04-2023'!$B$8:$H$987,7,0)),"")</f>
        <v/>
      </c>
      <c r="D105" s="62" t="str">
        <f t="shared" si="5"/>
        <v/>
      </c>
      <c r="E105" s="63" t="str">
        <f t="shared" si="6"/>
        <v/>
      </c>
      <c r="F105" s="63" t="e">
        <f t="shared" si="7"/>
        <v>#VALUE!</v>
      </c>
      <c r="G105" s="69">
        <v>88</v>
      </c>
      <c r="H105" s="66" t="str">
        <f>IFERROR(VLOOKUP(A105,'LP Purolator 04-2023'!$B$8:$H$987,1,0),"Verificar Producto")</f>
        <v>Verificar Producto</v>
      </c>
      <c r="I105" s="66" t="str">
        <f>IFERROR(VLOOKUP(A105,'LP Purolator 04-2023'!$B$8:$S$987,3,0),"")</f>
        <v/>
      </c>
      <c r="J105" s="66" t="str">
        <f>IFERROR(VLOOKUP(A105,'LP Purolator 04-2023'!$B$8:$S$987,5,0),"")</f>
        <v/>
      </c>
      <c r="K105" s="67" t="str">
        <f>IFERROR(VLOOKUP(A105,'LP Purolator 04-2023'!$B$8:$S$987,4,0),"")</f>
        <v/>
      </c>
      <c r="L105" s="67" t="str">
        <f t="shared" si="8"/>
        <v/>
      </c>
      <c r="M105" s="68" t="str">
        <f t="shared" si="9"/>
        <v/>
      </c>
    </row>
    <row r="106" spans="1:13">
      <c r="A106" s="23"/>
      <c r="B106" s="23"/>
      <c r="C106" s="65" t="str">
        <f>IFERROR(IF(VLOOKUP(A106,'LP Purolator 04-2023'!$B$8:$H$987,7,0)="",B106,VLOOKUP(A106,'LP Purolator 04-2023'!$B$8:$H$987,7,0)),"")</f>
        <v/>
      </c>
      <c r="D106" s="62" t="str">
        <f t="shared" si="5"/>
        <v/>
      </c>
      <c r="E106" s="63" t="str">
        <f t="shared" si="6"/>
        <v/>
      </c>
      <c r="F106" s="63" t="e">
        <f t="shared" si="7"/>
        <v>#VALUE!</v>
      </c>
      <c r="G106" s="69">
        <v>89</v>
      </c>
      <c r="H106" s="66" t="str">
        <f>IFERROR(VLOOKUP(A106,'LP Purolator 04-2023'!$B$8:$H$987,1,0),"Verificar Producto")</f>
        <v>Verificar Producto</v>
      </c>
      <c r="I106" s="66" t="str">
        <f>IFERROR(VLOOKUP(A106,'LP Purolator 04-2023'!$B$8:$S$987,3,0),"")</f>
        <v/>
      </c>
      <c r="J106" s="66" t="str">
        <f>IFERROR(VLOOKUP(A106,'LP Purolator 04-2023'!$B$8:$S$987,5,0),"")</f>
        <v/>
      </c>
      <c r="K106" s="67" t="str">
        <f>IFERROR(VLOOKUP(A106,'LP Purolator 04-2023'!$B$8:$S$987,4,0),"")</f>
        <v/>
      </c>
      <c r="L106" s="67" t="str">
        <f t="shared" si="8"/>
        <v/>
      </c>
      <c r="M106" s="68" t="str">
        <f t="shared" si="9"/>
        <v/>
      </c>
    </row>
    <row r="107" spans="1:13">
      <c r="A107" s="23"/>
      <c r="B107" s="23"/>
      <c r="C107" s="65" t="str">
        <f>IFERROR(IF(VLOOKUP(A107,'LP Purolator 04-2023'!$B$8:$H$987,7,0)="",B107,VLOOKUP(A107,'LP Purolator 04-2023'!$B$8:$H$987,7,0)),"")</f>
        <v/>
      </c>
      <c r="D107" s="62" t="str">
        <f t="shared" si="5"/>
        <v/>
      </c>
      <c r="E107" s="63" t="str">
        <f t="shared" si="6"/>
        <v/>
      </c>
      <c r="F107" s="63" t="e">
        <f t="shared" si="7"/>
        <v>#VALUE!</v>
      </c>
      <c r="G107" s="69">
        <v>90</v>
      </c>
      <c r="H107" s="66" t="str">
        <f>IFERROR(VLOOKUP(A107,'LP Purolator 04-2023'!$B$8:$H$987,1,0),"Verificar Producto")</f>
        <v>Verificar Producto</v>
      </c>
      <c r="I107" s="66" t="str">
        <f>IFERROR(VLOOKUP(A107,'LP Purolator 04-2023'!$B$8:$S$987,3,0),"")</f>
        <v/>
      </c>
      <c r="J107" s="66" t="str">
        <f>IFERROR(VLOOKUP(A107,'LP Purolator 04-2023'!$B$8:$S$987,5,0),"")</f>
        <v/>
      </c>
      <c r="K107" s="67" t="str">
        <f>IFERROR(VLOOKUP(A107,'LP Purolator 04-2023'!$B$8:$S$987,4,0),"")</f>
        <v/>
      </c>
      <c r="L107" s="67" t="str">
        <f t="shared" si="8"/>
        <v/>
      </c>
      <c r="M107" s="68" t="str">
        <f t="shared" si="9"/>
        <v/>
      </c>
    </row>
    <row r="108" spans="1:13">
      <c r="A108" s="23"/>
      <c r="B108" s="23"/>
      <c r="C108" s="65" t="str">
        <f>IFERROR(IF(VLOOKUP(A108,'LP Purolator 04-2023'!$B$8:$H$987,7,0)="",B108,VLOOKUP(A108,'LP Purolator 04-2023'!$B$8:$H$987,7,0)),"")</f>
        <v/>
      </c>
      <c r="D108" s="62" t="str">
        <f t="shared" si="5"/>
        <v/>
      </c>
      <c r="E108" s="63" t="str">
        <f t="shared" si="6"/>
        <v/>
      </c>
      <c r="F108" s="63" t="e">
        <f t="shared" si="7"/>
        <v>#VALUE!</v>
      </c>
      <c r="G108" s="69">
        <v>91</v>
      </c>
      <c r="H108" s="66" t="str">
        <f>IFERROR(VLOOKUP(A108,'LP Purolator 04-2023'!$B$8:$H$987,1,0),"Verificar Producto")</f>
        <v>Verificar Producto</v>
      </c>
      <c r="I108" s="66" t="str">
        <f>IFERROR(VLOOKUP(A108,'LP Purolator 04-2023'!$B$8:$S$987,3,0),"")</f>
        <v/>
      </c>
      <c r="J108" s="66" t="str">
        <f>IFERROR(VLOOKUP(A108,'LP Purolator 04-2023'!$B$8:$S$987,5,0),"")</f>
        <v/>
      </c>
      <c r="K108" s="67" t="str">
        <f>IFERROR(VLOOKUP(A108,'LP Purolator 04-2023'!$B$8:$S$987,4,0),"")</f>
        <v/>
      </c>
      <c r="L108" s="67" t="str">
        <f t="shared" si="8"/>
        <v/>
      </c>
      <c r="M108" s="68" t="str">
        <f t="shared" si="9"/>
        <v/>
      </c>
    </row>
    <row r="109" spans="1:13">
      <c r="A109" s="23"/>
      <c r="B109" s="23"/>
      <c r="C109" s="65" t="str">
        <f>IFERROR(IF(VLOOKUP(A109,'LP Purolator 04-2023'!$B$8:$H$987,7,0)="",B109,VLOOKUP(A109,'LP Purolator 04-2023'!$B$8:$H$987,7,0)),"")</f>
        <v/>
      </c>
      <c r="D109" s="62" t="str">
        <f t="shared" si="5"/>
        <v/>
      </c>
      <c r="E109" s="63" t="str">
        <f t="shared" si="6"/>
        <v/>
      </c>
      <c r="F109" s="63" t="e">
        <f t="shared" si="7"/>
        <v>#VALUE!</v>
      </c>
      <c r="G109" s="69">
        <v>92</v>
      </c>
      <c r="H109" s="66" t="str">
        <f>IFERROR(VLOOKUP(A109,'LP Purolator 04-2023'!$B$8:$H$987,1,0),"Verificar Producto")</f>
        <v>Verificar Producto</v>
      </c>
      <c r="I109" s="66" t="str">
        <f>IFERROR(VLOOKUP(A109,'LP Purolator 04-2023'!$B$8:$S$987,3,0),"")</f>
        <v/>
      </c>
      <c r="J109" s="66" t="str">
        <f>IFERROR(VLOOKUP(A109,'LP Purolator 04-2023'!$B$8:$S$987,5,0),"")</f>
        <v/>
      </c>
      <c r="K109" s="67" t="str">
        <f>IFERROR(VLOOKUP(A109,'LP Purolator 04-2023'!$B$8:$S$987,4,0),"")</f>
        <v/>
      </c>
      <c r="L109" s="67" t="str">
        <f t="shared" si="8"/>
        <v/>
      </c>
      <c r="M109" s="68" t="str">
        <f t="shared" si="9"/>
        <v/>
      </c>
    </row>
    <row r="110" spans="1:13">
      <c r="A110" s="23"/>
      <c r="B110" s="23"/>
      <c r="C110" s="65" t="str">
        <f>IFERROR(IF(VLOOKUP(A110,'LP Purolator 04-2023'!$B$8:$H$987,7,0)="",B110,VLOOKUP(A110,'LP Purolator 04-2023'!$B$8:$H$987,7,0)),"")</f>
        <v/>
      </c>
      <c r="D110" s="62" t="str">
        <f t="shared" si="5"/>
        <v/>
      </c>
      <c r="E110" s="63" t="str">
        <f t="shared" si="6"/>
        <v/>
      </c>
      <c r="F110" s="63" t="e">
        <f t="shared" si="7"/>
        <v>#VALUE!</v>
      </c>
      <c r="G110" s="69">
        <v>93</v>
      </c>
      <c r="H110" s="66" t="str">
        <f>IFERROR(VLOOKUP(A110,'LP Purolator 04-2023'!$B$8:$H$987,1,0),"Verificar Producto")</f>
        <v>Verificar Producto</v>
      </c>
      <c r="I110" s="66" t="str">
        <f>IFERROR(VLOOKUP(A110,'LP Purolator 04-2023'!$B$8:$S$987,3,0),"")</f>
        <v/>
      </c>
      <c r="J110" s="66" t="str">
        <f>IFERROR(VLOOKUP(A110,'LP Purolator 04-2023'!$B$8:$S$987,5,0),"")</f>
        <v/>
      </c>
      <c r="K110" s="67" t="str">
        <f>IFERROR(VLOOKUP(A110,'LP Purolator 04-2023'!$B$8:$S$987,4,0),"")</f>
        <v/>
      </c>
      <c r="L110" s="67" t="str">
        <f t="shared" si="8"/>
        <v/>
      </c>
      <c r="M110" s="68" t="str">
        <f t="shared" si="9"/>
        <v/>
      </c>
    </row>
    <row r="111" spans="1:13">
      <c r="A111" s="23"/>
      <c r="B111" s="23"/>
      <c r="C111" s="65" t="str">
        <f>IFERROR(IF(VLOOKUP(A111,'LP Purolator 04-2023'!$B$8:$H$987,7,0)="",B111,VLOOKUP(A111,'LP Purolator 04-2023'!$B$8:$H$987,7,0)),"")</f>
        <v/>
      </c>
      <c r="D111" s="62" t="str">
        <f t="shared" si="5"/>
        <v/>
      </c>
      <c r="E111" s="63" t="str">
        <f t="shared" si="6"/>
        <v/>
      </c>
      <c r="F111" s="63" t="e">
        <f t="shared" si="7"/>
        <v>#VALUE!</v>
      </c>
      <c r="G111" s="69">
        <v>94</v>
      </c>
      <c r="H111" s="66" t="str">
        <f>IFERROR(VLOOKUP(A111,'LP Purolator 04-2023'!$B$8:$H$987,1,0),"Verificar Producto")</f>
        <v>Verificar Producto</v>
      </c>
      <c r="I111" s="66" t="str">
        <f>IFERROR(VLOOKUP(A111,'LP Purolator 04-2023'!$B$8:$S$987,3,0),"")</f>
        <v/>
      </c>
      <c r="J111" s="66" t="str">
        <f>IFERROR(VLOOKUP(A111,'LP Purolator 04-2023'!$B$8:$S$987,5,0),"")</f>
        <v/>
      </c>
      <c r="K111" s="67" t="str">
        <f>IFERROR(VLOOKUP(A111,'LP Purolator 04-2023'!$B$8:$S$987,4,0),"")</f>
        <v/>
      </c>
      <c r="L111" s="67" t="str">
        <f t="shared" si="8"/>
        <v/>
      </c>
      <c r="M111" s="68" t="str">
        <f t="shared" si="9"/>
        <v/>
      </c>
    </row>
    <row r="112" spans="1:13">
      <c r="A112" s="23"/>
      <c r="B112" s="23"/>
      <c r="C112" s="65" t="str">
        <f>IFERROR(IF(VLOOKUP(A112,'LP Purolator 04-2023'!$B$8:$H$987,7,0)="",B112,VLOOKUP(A112,'LP Purolator 04-2023'!$B$8:$H$987,7,0)),"")</f>
        <v/>
      </c>
      <c r="D112" s="62" t="str">
        <f t="shared" si="5"/>
        <v/>
      </c>
      <c r="E112" s="63" t="str">
        <f t="shared" si="6"/>
        <v/>
      </c>
      <c r="F112" s="63" t="e">
        <f t="shared" si="7"/>
        <v>#VALUE!</v>
      </c>
      <c r="G112" s="69">
        <v>95</v>
      </c>
      <c r="H112" s="66" t="str">
        <f>IFERROR(VLOOKUP(A112,'LP Purolator 04-2023'!$B$8:$H$987,1,0),"Verificar Producto")</f>
        <v>Verificar Producto</v>
      </c>
      <c r="I112" s="66" t="str">
        <f>IFERROR(VLOOKUP(A112,'LP Purolator 04-2023'!$B$8:$S$987,3,0),"")</f>
        <v/>
      </c>
      <c r="J112" s="66" t="str">
        <f>IFERROR(VLOOKUP(A112,'LP Purolator 04-2023'!$B$8:$S$987,5,0),"")</f>
        <v/>
      </c>
      <c r="K112" s="67" t="str">
        <f>IFERROR(VLOOKUP(A112,'LP Purolator 04-2023'!$B$8:$S$987,4,0),"")</f>
        <v/>
      </c>
      <c r="L112" s="67" t="str">
        <f t="shared" si="8"/>
        <v/>
      </c>
      <c r="M112" s="68" t="str">
        <f t="shared" si="9"/>
        <v/>
      </c>
    </row>
    <row r="113" spans="1:13">
      <c r="A113" s="23"/>
      <c r="B113" s="23"/>
      <c r="C113" s="65" t="str">
        <f>IFERROR(IF(VLOOKUP(A113,'LP Purolator 04-2023'!$B$8:$H$987,7,0)="",B113,VLOOKUP(A113,'LP Purolator 04-2023'!$B$8:$H$987,7,0)),"")</f>
        <v/>
      </c>
      <c r="D113" s="62" t="str">
        <f t="shared" si="5"/>
        <v/>
      </c>
      <c r="E113" s="63" t="str">
        <f t="shared" si="6"/>
        <v/>
      </c>
      <c r="F113" s="63" t="e">
        <f t="shared" si="7"/>
        <v>#VALUE!</v>
      </c>
      <c r="G113" s="69">
        <v>96</v>
      </c>
      <c r="H113" s="66" t="str">
        <f>IFERROR(VLOOKUP(A113,'LP Purolator 04-2023'!$B$8:$H$987,1,0),"Verificar Producto")</f>
        <v>Verificar Producto</v>
      </c>
      <c r="I113" s="66" t="str">
        <f>IFERROR(VLOOKUP(A113,'LP Purolator 04-2023'!$B$8:$S$987,3,0),"")</f>
        <v/>
      </c>
      <c r="J113" s="66" t="str">
        <f>IFERROR(VLOOKUP(A113,'LP Purolator 04-2023'!$B$8:$S$987,5,0),"")</f>
        <v/>
      </c>
      <c r="K113" s="67" t="str">
        <f>IFERROR(VLOOKUP(A113,'LP Purolator 04-2023'!$B$8:$S$987,4,0),"")</f>
        <v/>
      </c>
      <c r="L113" s="67" t="str">
        <f t="shared" si="8"/>
        <v/>
      </c>
      <c r="M113" s="68" t="str">
        <f t="shared" si="9"/>
        <v/>
      </c>
    </row>
    <row r="114" spans="1:13">
      <c r="A114" s="23"/>
      <c r="B114" s="23"/>
      <c r="C114" s="65" t="str">
        <f>IFERROR(IF(VLOOKUP(A114,'LP Purolator 04-2023'!$B$8:$H$987,7,0)="",B114,VLOOKUP(A114,'LP Purolator 04-2023'!$B$8:$H$987,7,0)),"")</f>
        <v/>
      </c>
      <c r="D114" s="62" t="str">
        <f t="shared" si="5"/>
        <v/>
      </c>
      <c r="E114" s="63" t="str">
        <f t="shared" si="6"/>
        <v/>
      </c>
      <c r="F114" s="63" t="e">
        <f t="shared" si="7"/>
        <v>#VALUE!</v>
      </c>
      <c r="G114" s="69">
        <v>97</v>
      </c>
      <c r="H114" s="66" t="str">
        <f>IFERROR(VLOOKUP(A114,'LP Purolator 04-2023'!$B$8:$H$987,1,0),"Verificar Producto")</f>
        <v>Verificar Producto</v>
      </c>
      <c r="I114" s="66" t="str">
        <f>IFERROR(VLOOKUP(A114,'LP Purolator 04-2023'!$B$8:$S$987,3,0),"")</f>
        <v/>
      </c>
      <c r="J114" s="66" t="str">
        <f>IFERROR(VLOOKUP(A114,'LP Purolator 04-2023'!$B$8:$S$987,5,0),"")</f>
        <v/>
      </c>
      <c r="K114" s="67" t="str">
        <f>IFERROR(VLOOKUP(A114,'LP Purolator 04-2023'!$B$8:$S$987,4,0),"")</f>
        <v/>
      </c>
      <c r="L114" s="67" t="str">
        <f t="shared" si="8"/>
        <v/>
      </c>
      <c r="M114" s="68" t="str">
        <f t="shared" si="9"/>
        <v/>
      </c>
    </row>
    <row r="115" spans="1:13">
      <c r="A115" s="23"/>
      <c r="B115" s="23"/>
      <c r="C115" s="65" t="str">
        <f>IFERROR(IF(VLOOKUP(A115,'LP Purolator 04-2023'!$B$8:$H$987,7,0)="",B115,VLOOKUP(A115,'LP Purolator 04-2023'!$B$8:$H$987,7,0)),"")</f>
        <v/>
      </c>
      <c r="D115" s="62" t="str">
        <f t="shared" si="5"/>
        <v/>
      </c>
      <c r="E115" s="63" t="str">
        <f t="shared" si="6"/>
        <v/>
      </c>
      <c r="F115" s="63" t="e">
        <f t="shared" si="7"/>
        <v>#VALUE!</v>
      </c>
      <c r="G115" s="69">
        <v>98</v>
      </c>
      <c r="H115" s="66" t="str">
        <f>IFERROR(VLOOKUP(A115,'LP Purolator 04-2023'!$B$8:$H$987,1,0),"Verificar Producto")</f>
        <v>Verificar Producto</v>
      </c>
      <c r="I115" s="66" t="str">
        <f>IFERROR(VLOOKUP(A115,'LP Purolator 04-2023'!$B$8:$S$987,3,0),"")</f>
        <v/>
      </c>
      <c r="J115" s="66" t="str">
        <f>IFERROR(VLOOKUP(A115,'LP Purolator 04-2023'!$B$8:$S$987,5,0),"")</f>
        <v/>
      </c>
      <c r="K115" s="67" t="str">
        <f>IFERROR(VLOOKUP(A115,'LP Purolator 04-2023'!$B$8:$S$987,4,0),"")</f>
        <v/>
      </c>
      <c r="L115" s="67" t="str">
        <f t="shared" si="8"/>
        <v/>
      </c>
      <c r="M115" s="68" t="str">
        <f t="shared" si="9"/>
        <v/>
      </c>
    </row>
    <row r="116" spans="1:13">
      <c r="A116" s="23"/>
      <c r="B116" s="23"/>
      <c r="C116" s="65" t="str">
        <f>IFERROR(IF(VLOOKUP(A116,'LP Purolator 04-2023'!$B$8:$H$987,7,0)="",B116,VLOOKUP(A116,'LP Purolator 04-2023'!$B$8:$H$987,7,0)),"")</f>
        <v/>
      </c>
      <c r="D116" s="62" t="str">
        <f t="shared" si="5"/>
        <v/>
      </c>
      <c r="E116" s="63" t="str">
        <f t="shared" si="6"/>
        <v/>
      </c>
      <c r="F116" s="63" t="e">
        <f t="shared" si="7"/>
        <v>#VALUE!</v>
      </c>
      <c r="G116" s="69">
        <v>99</v>
      </c>
      <c r="H116" s="66" t="str">
        <f>IFERROR(VLOOKUP(A116,'LP Purolator 04-2023'!$B$8:$H$987,1,0),"Verificar Producto")</f>
        <v>Verificar Producto</v>
      </c>
      <c r="I116" s="66" t="str">
        <f>IFERROR(VLOOKUP(A116,'LP Purolator 04-2023'!$B$8:$S$987,3,0),"")</f>
        <v/>
      </c>
      <c r="J116" s="66" t="str">
        <f>IFERROR(VLOOKUP(A116,'LP Purolator 04-2023'!$B$8:$S$987,5,0),"")</f>
        <v/>
      </c>
      <c r="K116" s="67" t="str">
        <f>IFERROR(VLOOKUP(A116,'LP Purolator 04-2023'!$B$8:$S$987,4,0),"")</f>
        <v/>
      </c>
      <c r="L116" s="67" t="str">
        <f t="shared" si="8"/>
        <v/>
      </c>
      <c r="M116" s="68" t="str">
        <f t="shared" si="9"/>
        <v/>
      </c>
    </row>
    <row r="117" spans="1:13">
      <c r="A117" s="23"/>
      <c r="B117" s="23"/>
      <c r="C117" s="65" t="str">
        <f>IFERROR(IF(VLOOKUP(A117,'LP Purolator 04-2023'!$B$8:$H$987,7,0)="",B117,VLOOKUP(A117,'LP Purolator 04-2023'!$B$8:$H$987,7,0)),"")</f>
        <v/>
      </c>
      <c r="D117" s="62" t="str">
        <f t="shared" si="5"/>
        <v/>
      </c>
      <c r="E117" s="63" t="str">
        <f t="shared" si="6"/>
        <v/>
      </c>
      <c r="F117" s="63" t="e">
        <f t="shared" si="7"/>
        <v>#VALUE!</v>
      </c>
      <c r="G117" s="69">
        <v>100</v>
      </c>
      <c r="H117" s="66" t="str">
        <f>IFERROR(VLOOKUP(A117,'LP Purolator 04-2023'!$B$8:$H$987,1,0),"Verificar Producto")</f>
        <v>Verificar Producto</v>
      </c>
      <c r="I117" s="66" t="str">
        <f>IFERROR(VLOOKUP(A117,'LP Purolator 04-2023'!$B$8:$S$987,3,0),"")</f>
        <v/>
      </c>
      <c r="J117" s="66" t="str">
        <f>IFERROR(VLOOKUP(A117,'LP Purolator 04-2023'!$B$8:$S$987,5,0),"")</f>
        <v/>
      </c>
      <c r="K117" s="67" t="str">
        <f>IFERROR(VLOOKUP(A117,'LP Purolator 04-2023'!$B$8:$S$987,4,0),"")</f>
        <v/>
      </c>
      <c r="L117" s="67" t="str">
        <f t="shared" si="8"/>
        <v/>
      </c>
      <c r="M117" s="68" t="str">
        <f t="shared" si="9"/>
        <v/>
      </c>
    </row>
    <row r="119" spans="1:13">
      <c r="A119" s="70" t="s">
        <v>1685</v>
      </c>
      <c r="B119" s="80">
        <f>+SUBTOTAL(9,B18:B117)</f>
        <v>0</v>
      </c>
      <c r="C119" s="71"/>
      <c r="D119" s="71"/>
      <c r="E119" s="71"/>
      <c r="F119" s="71"/>
      <c r="G119" s="71"/>
      <c r="H119" s="71"/>
      <c r="I119" s="71"/>
      <c r="J119" s="71"/>
      <c r="K119" s="72"/>
      <c r="L119" s="72"/>
      <c r="M119" s="81">
        <f>+SUBTOTAL(9,M18:M117)</f>
        <v>0</v>
      </c>
    </row>
    <row r="120" spans="1:13">
      <c r="A120" s="41"/>
      <c r="B120" s="42"/>
      <c r="C120" s="43"/>
      <c r="D120" s="43"/>
      <c r="E120" s="43"/>
      <c r="F120" s="43"/>
      <c r="G120" s="43"/>
      <c r="H120" s="43"/>
      <c r="I120" s="73">
        <v>300</v>
      </c>
      <c r="J120" s="44"/>
      <c r="K120" s="51"/>
      <c r="L120" s="74" t="s">
        <v>1686</v>
      </c>
      <c r="M120" s="75">
        <f>+IF(M119&lt;20000,I120,"0")</f>
        <v>300</v>
      </c>
    </row>
    <row r="121" spans="1:13">
      <c r="A121" s="41"/>
      <c r="B121" s="42"/>
      <c r="C121" s="43"/>
      <c r="D121" s="43"/>
      <c r="E121" s="43"/>
      <c r="F121" s="43"/>
      <c r="G121" s="43"/>
      <c r="H121" s="43"/>
      <c r="I121" s="43"/>
      <c r="J121" s="44"/>
      <c r="K121" s="51"/>
      <c r="L121" s="76" t="s">
        <v>1687</v>
      </c>
      <c r="M121" s="77">
        <f>(M119+M120)*0.16</f>
        <v>48</v>
      </c>
    </row>
    <row r="122" spans="1:13">
      <c r="A122" s="41"/>
      <c r="B122" s="42"/>
      <c r="C122" s="43"/>
      <c r="D122" s="43"/>
      <c r="E122" s="43"/>
      <c r="F122" s="43"/>
      <c r="G122" s="43"/>
      <c r="H122" s="43"/>
      <c r="I122" s="43"/>
      <c r="J122" s="44"/>
      <c r="K122" s="51"/>
      <c r="L122" s="78" t="s">
        <v>1688</v>
      </c>
      <c r="M122" s="79">
        <f>+SUM(M121+M120+M119)</f>
        <v>348</v>
      </c>
    </row>
    <row r="123" spans="1:13">
      <c r="A123" s="41"/>
      <c r="B123" s="42"/>
      <c r="C123" s="43"/>
      <c r="D123" s="43"/>
      <c r="E123" s="43"/>
      <c r="F123" s="43"/>
      <c r="G123" s="43"/>
      <c r="H123" s="43"/>
      <c r="I123" s="43"/>
      <c r="J123" s="44"/>
      <c r="K123" s="51"/>
      <c r="L123" s="51"/>
      <c r="M123" s="58"/>
    </row>
  </sheetData>
  <autoFilter ref="A17:M17">
    <filterColumn colId="3" showButton="0"/>
    <filterColumn colId="4" showButton="0"/>
  </autoFilter>
  <mergeCells count="8">
    <mergeCell ref="K16:L16"/>
    <mergeCell ref="D6:G6"/>
    <mergeCell ref="K6:K8"/>
    <mergeCell ref="B9:G9"/>
    <mergeCell ref="B10:G10"/>
    <mergeCell ref="B13:G13"/>
    <mergeCell ref="B14:C14"/>
    <mergeCell ref="E14:G14"/>
  </mergeCells>
  <conditionalFormatting sqref="B1:B4">
    <cfRule type="duplicateValues" dxfId="31" priority="3"/>
    <cfRule type="duplicateValues" dxfId="30" priority="4"/>
  </conditionalFormatting>
  <conditionalFormatting sqref="B1:B4">
    <cfRule type="duplicateValues" dxfId="29" priority="5"/>
  </conditionalFormatting>
  <conditionalFormatting sqref="C1:C4">
    <cfRule type="duplicateValues" dxfId="28" priority="6"/>
  </conditionalFormatting>
  <conditionalFormatting sqref="C1:C4">
    <cfRule type="duplicateValues" dxfId="27" priority="7"/>
  </conditionalFormatting>
  <conditionalFormatting sqref="B1:B4">
    <cfRule type="duplicateValues" dxfId="26" priority="8"/>
  </conditionalFormatting>
  <conditionalFormatting sqref="C1:C4">
    <cfRule type="duplicateValues" dxfId="25" priority="9"/>
  </conditionalFormatting>
  <conditionalFormatting sqref="B1:B4">
    <cfRule type="duplicateValues" dxfId="24" priority="10"/>
  </conditionalFormatting>
  <conditionalFormatting sqref="D1:D4">
    <cfRule type="duplicateValues" dxfId="23" priority="11"/>
  </conditionalFormatting>
  <conditionalFormatting sqref="D18:D117">
    <cfRule type="cellIs" dxfId="22" priority="1" operator="equal">
      <formula>"OK"</formula>
    </cfRule>
    <cfRule type="cellIs" dxfId="21" priority="2" operator="equal">
      <formula>"Verificar"</formula>
    </cfRule>
  </conditionalFormatting>
  <hyperlinks>
    <hyperlink ref="I4" r:id="rId1"/>
  </hyperlinks>
  <pageMargins left="0.7" right="0.7" top="0.75" bottom="0.75" header="0.3" footer="0.3"/>
  <pageSetup orientation="portrait" r:id="rId2"/>
  <customProperties>
    <customPr name="_pios_id" r:id="rId3"/>
  </customPropertie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9"/>
  <sheetViews>
    <sheetView workbookViewId="0"/>
  </sheetViews>
  <sheetFormatPr baseColWidth="10" defaultColWidth="11.54296875" defaultRowHeight="14.5"/>
  <cols>
    <col min="1" max="1" width="11" bestFit="1" customWidth="1"/>
  </cols>
  <sheetData>
    <row r="1" spans="1:3">
      <c r="A1" s="95" t="s">
        <v>1868</v>
      </c>
      <c r="B1" s="95" t="s">
        <v>1866</v>
      </c>
      <c r="C1" s="95" t="s">
        <v>1867</v>
      </c>
    </row>
    <row r="2" spans="1:3">
      <c r="A2" s="94" t="s">
        <v>364</v>
      </c>
      <c r="B2" s="96" t="s">
        <v>507</v>
      </c>
      <c r="C2" s="93" t="s">
        <v>770</v>
      </c>
    </row>
    <row r="3" spans="1:3">
      <c r="A3" s="94" t="s">
        <v>366</v>
      </c>
      <c r="B3" s="96" t="s">
        <v>516</v>
      </c>
      <c r="C3" s="93" t="s">
        <v>779</v>
      </c>
    </row>
    <row r="4" spans="1:3">
      <c r="A4" s="94" t="s">
        <v>371</v>
      </c>
      <c r="B4" s="96" t="s">
        <v>534</v>
      </c>
      <c r="C4" s="93" t="s">
        <v>796</v>
      </c>
    </row>
    <row r="5" spans="1:3">
      <c r="A5" s="94" t="s">
        <v>375</v>
      </c>
      <c r="B5" s="96" t="s">
        <v>510</v>
      </c>
      <c r="C5" s="93" t="s">
        <v>773</v>
      </c>
    </row>
    <row r="6" spans="1:3">
      <c r="A6" s="94" t="s">
        <v>22</v>
      </c>
      <c r="B6" s="96" t="s">
        <v>518</v>
      </c>
      <c r="C6" s="93" t="s">
        <v>781</v>
      </c>
    </row>
    <row r="7" spans="1:3">
      <c r="A7" s="94" t="s">
        <v>380</v>
      </c>
      <c r="B7" s="96" t="s">
        <v>508</v>
      </c>
      <c r="C7" s="93" t="s">
        <v>771</v>
      </c>
    </row>
    <row r="8" spans="1:3">
      <c r="A8" s="94" t="s">
        <v>386</v>
      </c>
      <c r="B8" s="96" t="s">
        <v>506</v>
      </c>
      <c r="C8" s="93" t="s">
        <v>769</v>
      </c>
    </row>
    <row r="9" spans="1:3">
      <c r="A9" s="94" t="s">
        <v>392</v>
      </c>
      <c r="B9" s="96" t="s">
        <v>528</v>
      </c>
      <c r="C9" s="93" t="s">
        <v>790</v>
      </c>
    </row>
    <row r="10" spans="1:3">
      <c r="A10" s="94" t="s">
        <v>397</v>
      </c>
      <c r="B10" s="96" t="s">
        <v>505</v>
      </c>
      <c r="C10" s="93" t="s">
        <v>768</v>
      </c>
    </row>
    <row r="11" spans="1:3">
      <c r="A11" s="94" t="s">
        <v>403</v>
      </c>
      <c r="B11" s="96" t="s">
        <v>517</v>
      </c>
      <c r="C11" s="93" t="s">
        <v>780</v>
      </c>
    </row>
    <row r="12" spans="1:3">
      <c r="A12" s="94" t="s">
        <v>408</v>
      </c>
      <c r="B12" s="96" t="s">
        <v>552</v>
      </c>
      <c r="C12" s="93" t="s">
        <v>812</v>
      </c>
    </row>
    <row r="13" spans="1:3">
      <c r="A13" s="94" t="s">
        <v>411</v>
      </c>
      <c r="B13" s="96" t="s">
        <v>556</v>
      </c>
      <c r="C13" s="93" t="s">
        <v>816</v>
      </c>
    </row>
    <row r="14" spans="1:3">
      <c r="A14" s="94" t="s">
        <v>416</v>
      </c>
      <c r="B14" s="96" t="s">
        <v>509</v>
      </c>
      <c r="C14" s="93" t="s">
        <v>772</v>
      </c>
    </row>
    <row r="15" spans="1:3">
      <c r="A15" s="94" t="s">
        <v>421</v>
      </c>
      <c r="B15" s="96" t="s">
        <v>546</v>
      </c>
      <c r="C15" s="93" t="s">
        <v>807</v>
      </c>
    </row>
    <row r="16" spans="1:3">
      <c r="A16" s="94" t="s">
        <v>426</v>
      </c>
      <c r="B16" s="96" t="s">
        <v>512</v>
      </c>
      <c r="C16" s="93" t="s">
        <v>775</v>
      </c>
    </row>
    <row r="17" spans="1:3">
      <c r="A17" s="94" t="s">
        <v>437</v>
      </c>
      <c r="B17" s="96" t="s">
        <v>514</v>
      </c>
      <c r="C17" s="93" t="s">
        <v>777</v>
      </c>
    </row>
    <row r="18" spans="1:3">
      <c r="A18" s="94" t="s">
        <v>442</v>
      </c>
      <c r="B18" s="96" t="s">
        <v>513</v>
      </c>
      <c r="C18" s="93" t="s">
        <v>776</v>
      </c>
    </row>
    <row r="19" spans="1:3">
      <c r="A19" s="94" t="s">
        <v>447</v>
      </c>
      <c r="B19" s="96" t="s">
        <v>511</v>
      </c>
      <c r="C19" s="93" t="s">
        <v>774</v>
      </c>
    </row>
  </sheetData>
  <pageMargins left="0.7" right="0.7" top="0.75" bottom="0.75" header="0.3" footer="0.3"/>
  <pageSetup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C14"/>
  <sheetViews>
    <sheetView zoomScale="90" zoomScaleNormal="90" workbookViewId="0">
      <selection activeCell="B15" sqref="B15"/>
    </sheetView>
  </sheetViews>
  <sheetFormatPr baseColWidth="10" defaultColWidth="8.7265625" defaultRowHeight="14.5"/>
  <cols>
    <col min="1" max="2" width="19.81640625" customWidth="1"/>
    <col min="3" max="3" width="25.81640625" customWidth="1"/>
  </cols>
  <sheetData>
    <row r="1" spans="1:3" ht="14.4" customHeight="1">
      <c r="A1" s="164"/>
      <c r="B1" s="158" t="s">
        <v>5854</v>
      </c>
      <c r="C1" s="159"/>
    </row>
    <row r="2" spans="1:3" ht="14.4" customHeight="1">
      <c r="A2" s="165"/>
      <c r="B2" s="160"/>
      <c r="C2" s="161"/>
    </row>
    <row r="3" spans="1:3" ht="14.4" customHeight="1">
      <c r="A3" s="165"/>
      <c r="B3" s="160"/>
      <c r="C3" s="161"/>
    </row>
    <row r="4" spans="1:3" ht="14.4" customHeight="1">
      <c r="A4" s="166"/>
      <c r="B4" s="162"/>
      <c r="C4" s="163"/>
    </row>
    <row r="5" spans="1:3" ht="28">
      <c r="A5" s="21" t="s">
        <v>767</v>
      </c>
      <c r="B5" s="82" t="s">
        <v>1858</v>
      </c>
      <c r="C5" s="133" t="s">
        <v>6084</v>
      </c>
    </row>
    <row r="6" spans="1:3">
      <c r="A6" s="135" t="s">
        <v>647</v>
      </c>
      <c r="B6" s="126" t="s">
        <v>901</v>
      </c>
      <c r="C6" s="125" t="s">
        <v>5855</v>
      </c>
    </row>
    <row r="7" spans="1:3">
      <c r="A7" s="134" t="s">
        <v>3423</v>
      </c>
      <c r="B7" s="103" t="s">
        <v>3423</v>
      </c>
      <c r="C7" s="125" t="s">
        <v>5855</v>
      </c>
    </row>
    <row r="8" spans="1:3">
      <c r="A8" s="134" t="s">
        <v>3424</v>
      </c>
      <c r="B8" s="103" t="s">
        <v>3424</v>
      </c>
      <c r="C8" s="125" t="s">
        <v>5855</v>
      </c>
    </row>
    <row r="9" spans="1:3">
      <c r="A9" s="134" t="s">
        <v>1970</v>
      </c>
      <c r="B9" s="103" t="s">
        <v>2167</v>
      </c>
      <c r="C9" s="125" t="s">
        <v>5855</v>
      </c>
    </row>
    <row r="10" spans="1:3">
      <c r="A10" s="134" t="s">
        <v>1947</v>
      </c>
      <c r="B10" s="103" t="s">
        <v>2144</v>
      </c>
      <c r="C10" s="125" t="s">
        <v>5855</v>
      </c>
    </row>
    <row r="11" spans="1:3">
      <c r="A11" s="134" t="s">
        <v>1949</v>
      </c>
      <c r="B11" s="103" t="s">
        <v>2146</v>
      </c>
      <c r="C11" s="125" t="s">
        <v>5855</v>
      </c>
    </row>
    <row r="12" spans="1:3">
      <c r="A12" s="134" t="s">
        <v>1974</v>
      </c>
      <c r="B12" s="103" t="s">
        <v>2171</v>
      </c>
      <c r="C12" s="125" t="s">
        <v>5855</v>
      </c>
    </row>
    <row r="13" spans="1:3">
      <c r="A13" s="134" t="s">
        <v>3464</v>
      </c>
      <c r="B13" s="103" t="s">
        <v>3464</v>
      </c>
      <c r="C13" s="125" t="s">
        <v>5855</v>
      </c>
    </row>
    <row r="14" spans="1:3">
      <c r="A14" s="134" t="s">
        <v>534</v>
      </c>
      <c r="B14" s="103" t="s">
        <v>534</v>
      </c>
      <c r="C14" s="125" t="s">
        <v>5855</v>
      </c>
    </row>
  </sheetData>
  <mergeCells count="2">
    <mergeCell ref="B1:C4"/>
    <mergeCell ref="A1:A4"/>
  </mergeCells>
  <conditionalFormatting sqref="B7">
    <cfRule type="duplicateValues" dxfId="20" priority="19"/>
  </conditionalFormatting>
  <conditionalFormatting sqref="A7">
    <cfRule type="duplicateValues" dxfId="19" priority="20"/>
  </conditionalFormatting>
  <conditionalFormatting sqref="B8">
    <cfRule type="duplicateValues" dxfId="18" priority="17"/>
  </conditionalFormatting>
  <conditionalFormatting sqref="A8">
    <cfRule type="duplicateValues" dxfId="17" priority="18"/>
  </conditionalFormatting>
  <conditionalFormatting sqref="B9">
    <cfRule type="duplicateValues" dxfId="16" priority="15"/>
  </conditionalFormatting>
  <conditionalFormatting sqref="A9">
    <cfRule type="duplicateValues" dxfId="15" priority="16"/>
  </conditionalFormatting>
  <conditionalFormatting sqref="B10">
    <cfRule type="duplicateValues" dxfId="14" priority="13"/>
  </conditionalFormatting>
  <conditionalFormatting sqref="A10">
    <cfRule type="duplicateValues" dxfId="13" priority="14"/>
  </conditionalFormatting>
  <conditionalFormatting sqref="B11">
    <cfRule type="duplicateValues" dxfId="12" priority="11"/>
  </conditionalFormatting>
  <conditionalFormatting sqref="A11">
    <cfRule type="duplicateValues" dxfId="11" priority="12"/>
  </conditionalFormatting>
  <conditionalFormatting sqref="B12">
    <cfRule type="duplicateValues" dxfId="10" priority="9"/>
  </conditionalFormatting>
  <conditionalFormatting sqref="A12">
    <cfRule type="duplicateValues" dxfId="9" priority="10"/>
  </conditionalFormatting>
  <conditionalFormatting sqref="A5">
    <cfRule type="duplicateValues" dxfId="8" priority="6"/>
    <cfRule type="duplicateValues" dxfId="7" priority="7"/>
  </conditionalFormatting>
  <conditionalFormatting sqref="A5">
    <cfRule type="duplicateValues" dxfId="6" priority="8"/>
  </conditionalFormatting>
  <conditionalFormatting sqref="B5">
    <cfRule type="duplicateValues" dxfId="5" priority="5"/>
  </conditionalFormatting>
  <conditionalFormatting sqref="B13">
    <cfRule type="duplicateValues" dxfId="4" priority="3"/>
  </conditionalFormatting>
  <conditionalFormatting sqref="A13">
    <cfRule type="duplicateValues" dxfId="3" priority="4"/>
  </conditionalFormatting>
  <conditionalFormatting sqref="B14">
    <cfRule type="duplicateValues" dxfId="2" priority="1"/>
  </conditionalFormatting>
  <conditionalFormatting sqref="A14">
    <cfRule type="duplicateValues" dxfId="1" priority="2"/>
  </conditionalFormatting>
  <pageMargins left="0.7" right="0.7" top="0.75" bottom="0.75" header="0.3" footer="0.3"/>
  <pageSetup orientation="portrait"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C5"/>
  <sheetViews>
    <sheetView zoomScale="90" zoomScaleNormal="90" workbookViewId="0">
      <selection activeCell="C6" sqref="C6"/>
    </sheetView>
  </sheetViews>
  <sheetFormatPr baseColWidth="10" defaultColWidth="8.7265625" defaultRowHeight="14.5"/>
  <cols>
    <col min="1" max="2" width="19.81640625" customWidth="1"/>
    <col min="3" max="3" width="25.81640625" customWidth="1"/>
  </cols>
  <sheetData>
    <row r="1" spans="1:3">
      <c r="A1" s="164"/>
      <c r="B1" s="158" t="s">
        <v>5856</v>
      </c>
      <c r="C1" s="159"/>
    </row>
    <row r="2" spans="1:3">
      <c r="A2" s="165"/>
      <c r="B2" s="160"/>
      <c r="C2" s="161"/>
    </row>
    <row r="3" spans="1:3">
      <c r="A3" s="165"/>
      <c r="B3" s="160"/>
      <c r="C3" s="161"/>
    </row>
    <row r="4" spans="1:3">
      <c r="A4" s="166"/>
      <c r="B4" s="162"/>
      <c r="C4" s="163"/>
    </row>
    <row r="5" spans="1:3">
      <c r="A5" s="125" t="s">
        <v>5857</v>
      </c>
      <c r="B5" s="125" t="s">
        <v>5857</v>
      </c>
      <c r="C5" s="125" t="s">
        <v>6104</v>
      </c>
    </row>
  </sheetData>
  <mergeCells count="2">
    <mergeCell ref="A1:A4"/>
    <mergeCell ref="B1:C4"/>
  </mergeCells>
  <pageMargins left="0.7" right="0.7" top="0.75" bottom="0.75" header="0.3" footer="0.3"/>
  <pageSetup orientation="portrait" r:id="rId1"/>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LP Purolator 04-2023</vt:lpstr>
      <vt:lpstr>PEDIDOS</vt:lpstr>
      <vt:lpstr>BAJO PEDIDO</vt:lpstr>
      <vt:lpstr>Sustitutos de ML´s</vt:lpstr>
      <vt:lpstr>Obsoletos</vt:lpstr>
      <vt:lpstr>Reemplazos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Briseno, Jesus</dc:creator>
  <cp:lastModifiedBy>Isaias Alfaro Cortés</cp:lastModifiedBy>
  <dcterms:created xsi:type="dcterms:W3CDTF">2018-08-16T22:08:48Z</dcterms:created>
  <dcterms:modified xsi:type="dcterms:W3CDTF">2023-04-14T00:46:31Z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fbf02b-c51e-4a04-b787-9d2574e87591_Enabled">
    <vt:lpwstr>true</vt:lpwstr>
  </property>
  <property fmtid="{D5CDD505-2E9C-101B-9397-08002B2CF9AE}" pid="3" name="MSIP_Label_bffbf02b-c51e-4a04-b787-9d2574e87591_SetDate">
    <vt:lpwstr>2020-11-18T14:37:23Z</vt:lpwstr>
  </property>
  <property fmtid="{D5CDD505-2E9C-101B-9397-08002B2CF9AE}" pid="4" name="MSIP_Label_bffbf02b-c51e-4a04-b787-9d2574e87591_Method">
    <vt:lpwstr>Standard</vt:lpwstr>
  </property>
  <property fmtid="{D5CDD505-2E9C-101B-9397-08002B2CF9AE}" pid="5" name="MSIP_Label_bffbf02b-c51e-4a04-b787-9d2574e87591_Name">
    <vt:lpwstr>Internal - Normal [C-L2)</vt:lpwstr>
  </property>
  <property fmtid="{D5CDD505-2E9C-101B-9397-08002B2CF9AE}" pid="6" name="MSIP_Label_bffbf02b-c51e-4a04-b787-9d2574e87591_SiteId">
    <vt:lpwstr>23bf2ff5-a6d4-41d1-9e7b-2f86544e44a4</vt:lpwstr>
  </property>
  <property fmtid="{D5CDD505-2E9C-101B-9397-08002B2CF9AE}" pid="7" name="MSIP_Label_bffbf02b-c51e-4a04-b787-9d2574e87591_ActionId">
    <vt:lpwstr>b8b1fb57-0543-4393-b31a-725db0311a46</vt:lpwstr>
  </property>
  <property fmtid="{D5CDD505-2E9C-101B-9397-08002B2CF9AE}" pid="8" name="MSIP_Label_bffbf02b-c51e-4a04-b787-9d2574e87591_ContentBits">
    <vt:lpwstr>0</vt:lpwstr>
  </property>
</Properties>
</file>